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<sst xmlns="http://schemas.openxmlformats.org/spreadsheetml/2006/main" count="74" uniqueCount="32">
  <si>
    <t xml:space="preserve">FUNCIONAMIENTO </t>
  </si>
  <si>
    <t>Gastos de Personal</t>
  </si>
  <si>
    <t xml:space="preserve">INVERSION </t>
  </si>
  <si>
    <t>I</t>
  </si>
  <si>
    <t>II</t>
  </si>
  <si>
    <t>III.</t>
  </si>
  <si>
    <t>TOTAL  (I+II)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</si>
  <si>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</si>
  <si>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</si>
  <si>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</si>
  <si>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</si>
  <si>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</si>
  <si>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OBL /APR (%)</t>
  </si>
  <si>
    <t>PAGO /APR   (%)</t>
  </si>
  <si>
    <t>COM /APR     (%)</t>
  </si>
  <si>
    <t>OBLIGACIONES      ($)</t>
  </si>
  <si>
    <t>APROPIACIÓN INICIAL ($)</t>
  </si>
  <si>
    <t>Fuente :Sistema Integrado de Información Financiera SIIF Nación</t>
  </si>
  <si>
    <t xml:space="preserve">MINISTERIO DE COMERCIO INDUSTRIA Y TURISMO -  UNIDAD EJECUTORA 3501-01 GESTIÓN GENERAL </t>
  </si>
  <si>
    <t>MINISTERIO DE COMERCIO INDUSTRIA Y TURISMO - UNIDAD EJECUTORA 3501-02 DIRECCIÓN GENERAL DE COMERCIO EXTERIOR</t>
  </si>
  <si>
    <t xml:space="preserve">Adquisición de Bienes y Servicios </t>
  </si>
  <si>
    <t>COMPROMISOS  ($)</t>
  </si>
  <si>
    <t xml:space="preserve">   PAGOS  ($)</t>
  </si>
  <si>
    <t>BLOQUEOS ($)</t>
  </si>
  <si>
    <t>APR. VIGENTE DESPUES DE BLOQUEOS ($)</t>
  </si>
  <si>
    <t xml:space="preserve">   PAGOS   ($)</t>
  </si>
  <si>
    <t>COMPROMISOS ($)</t>
  </si>
  <si>
    <t>Gastos por Tributos, Multas, Sanciones e Intereses de Mora</t>
  </si>
  <si>
    <t>OBLIGACIONES       ($)</t>
  </si>
  <si>
    <t>INFORME DE EJECUCIÓN PRESUPUESTAL ACUMULADA MARZO 31 DE 2020</t>
  </si>
  <si>
    <t>FECHA DE GENERACIÒN: ABRIL 01 DE 2020</t>
  </si>
  <si>
    <t>OBLIGACIONES   ($)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</si>
</sst>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;[Red]0.00"/>
    <numFmt numFmtId="187" formatCode="0.000%"/>
    <numFmt numFmtId="188" formatCode="[$-240A]dddd\,\ dd&quot; de &quot;mmmm&quot; de &quot;yyyy"/>
    <numFmt numFmtId="189" formatCode="0_ ;[Red]\-0\ "/>
    <numFmt numFmtId="190" formatCode="0_ ;\-0\ "/>
    <numFmt numFmtId="191" formatCode="0;[Red]0"/>
    <numFmt numFmtId="192" formatCode="[$-240A]h:mm:ss\ AM/PM"/>
    <numFmt numFmtId="193" formatCode="#,##0_ ;\-#,##0\ "/>
    <numFmt numFmtId="194" formatCode="#,##0_ ;[Red]\-#,##0\ "/>
    <numFmt numFmtId="195" formatCode="0.00_ ;[Red]\-0.00\ "/>
    <numFmt numFmtId="196" formatCode="0.00_ ;\-0.00\ "/>
    <numFmt numFmtId="197" formatCode="#,##0;[Red]#,##0"/>
    <numFmt numFmtId="198" formatCode="&quot;$&quot;#,##0.00"/>
    <numFmt numFmtId="199" formatCode="#,##0.000000000000"/>
    <numFmt numFmtId="200" formatCode="[$-1240A]&quot;$&quot;\ #,##0.00;\(&quot;$&quot;\ #,##0.00\)"/>
  </numFmts>
  <fonts count="69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b/>
      <sz val="14"/>
      <name val="Arial Narrow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b/>
      <sz val="11"/>
      <color indexed="18"/>
      <name val="Arial Narrow"/>
      <family val="2"/>
    </font>
    <font>
      <b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  <font>
      <b/>
      <sz val="9"/>
      <color rgb="FF000000"/>
      <name val="Arial"/>
      <family val="2"/>
    </font>
    <font>
      <sz val="9"/>
      <color theme="1" tint="0.04998999834060669"/>
      <name val="Arial"/>
      <family val="2"/>
    </font>
    <font>
      <b/>
      <sz val="11"/>
      <color theme="3" tint="-0.24997000396251678"/>
      <name val="Arial Narrow"/>
      <family val="2"/>
    </font>
    <font>
      <b/>
      <sz val="11"/>
      <color theme="3" tint="-0.2499700039625167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medium"/>
    </border>
    <border>
      <left style="thin">
        <color theme="0" tint="-0.24993999302387238"/>
      </left>
      <right>
        <color indexed="63"/>
      </right>
      <top>
        <color indexed="63"/>
      </top>
      <bottom style="medium"/>
    </border>
    <border>
      <left style="thin">
        <color theme="0" tint="-0.2499399930238723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00" fontId="58" fillId="0" borderId="0" xfId="0" applyNumberFormat="1" applyFont="1" applyFill="1" applyBorder="1" applyAlignment="1">
      <alignment horizontal="right" vertical="center" wrapText="1" readingOrder="1"/>
    </xf>
    <xf numFmtId="0" fontId="4" fillId="0" borderId="0" xfId="0" applyFont="1" applyAlignment="1">
      <alignment/>
    </xf>
    <xf numFmtId="10" fontId="7" fillId="0" borderId="0" xfId="0" applyNumberFormat="1" applyFont="1" applyFill="1" applyBorder="1" applyAlignment="1">
      <alignment horizontal="right" vertical="center" wrapText="1"/>
    </xf>
    <xf numFmtId="10" fontId="7" fillId="0" borderId="10" xfId="0" applyNumberFormat="1" applyFont="1" applyFill="1" applyBorder="1" applyAlignment="1">
      <alignment horizontal="right" vertical="center" wrapText="1"/>
    </xf>
    <xf numFmtId="10" fontId="8" fillId="33" borderId="0" xfId="0" applyNumberFormat="1" applyFont="1" applyFill="1" applyBorder="1" applyAlignment="1">
      <alignment horizontal="right" vertical="center" wrapText="1"/>
    </xf>
    <xf numFmtId="10" fontId="8" fillId="33" borderId="10" xfId="0" applyNumberFormat="1" applyFont="1" applyFill="1" applyBorder="1" applyAlignment="1">
      <alignment horizontal="right" vertical="center" wrapText="1"/>
    </xf>
    <xf numFmtId="10" fontId="8" fillId="33" borderId="11" xfId="0" applyNumberFormat="1" applyFont="1" applyFill="1" applyBorder="1" applyAlignment="1">
      <alignment horizontal="right" vertical="center" wrapText="1"/>
    </xf>
    <xf numFmtId="10" fontId="8" fillId="33" borderId="12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58" fillId="0" borderId="0" xfId="0" applyNumberFormat="1" applyFont="1" applyFill="1" applyBorder="1" applyAlignment="1">
      <alignment horizontal="left" vertical="center" wrapText="1" readingOrder="1"/>
    </xf>
    <xf numFmtId="0" fontId="8" fillId="33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33" borderId="16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/>
    </xf>
    <xf numFmtId="0" fontId="7" fillId="0" borderId="15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10" fillId="34" borderId="0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4" fontId="8" fillId="33" borderId="0" xfId="0" applyNumberFormat="1" applyFont="1" applyFill="1" applyBorder="1" applyAlignment="1">
      <alignment horizontal="right" vertical="center" wrapText="1"/>
    </xf>
    <xf numFmtId="4" fontId="8" fillId="33" borderId="15" xfId="0" applyNumberFormat="1" applyFont="1" applyFill="1" applyBorder="1" applyAlignment="1">
      <alignment horizontal="right" vertical="center" wrapText="1"/>
    </xf>
    <xf numFmtId="10" fontId="59" fillId="33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 vertical="center" wrapText="1"/>
    </xf>
    <xf numFmtId="4" fontId="8" fillId="34" borderId="15" xfId="0" applyNumberFormat="1" applyFont="1" applyFill="1" applyBorder="1" applyAlignment="1">
      <alignment horizontal="right" vertical="center" wrapText="1"/>
    </xf>
    <xf numFmtId="10" fontId="59" fillId="34" borderId="0" xfId="0" applyNumberFormat="1" applyFont="1" applyFill="1" applyBorder="1" applyAlignment="1">
      <alignment horizontal="right" vertical="center" wrapText="1"/>
    </xf>
    <xf numFmtId="10" fontId="8" fillId="34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6" xfId="0" applyNumberFormat="1" applyFont="1" applyFill="1" applyBorder="1" applyAlignment="1">
      <alignment horizontal="right" vertical="center" wrapText="1"/>
    </xf>
    <xf numFmtId="10" fontId="59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Continuous" vertical="center" wrapText="1"/>
    </xf>
    <xf numFmtId="4" fontId="8" fillId="0" borderId="0" xfId="0" applyNumberFormat="1" applyFont="1" applyAlignment="1">
      <alignment horizontal="centerContinuous" vertical="center" wrapText="1"/>
    </xf>
    <xf numFmtId="4" fontId="8" fillId="0" borderId="0" xfId="0" applyNumberFormat="1" applyFont="1" applyBorder="1" applyAlignment="1">
      <alignment horizontal="centerContinuous" vertical="center" wrapText="1"/>
    </xf>
    <xf numFmtId="10" fontId="8" fillId="34" borderId="10" xfId="0" applyNumberFormat="1" applyFont="1" applyFill="1" applyBorder="1" applyAlignment="1">
      <alignment horizontal="righ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34" borderId="15" xfId="0" applyFont="1" applyFill="1" applyBorder="1" applyAlignment="1">
      <alignment/>
    </xf>
    <xf numFmtId="4" fontId="7" fillId="0" borderId="15" xfId="0" applyNumberFormat="1" applyFont="1" applyFill="1" applyBorder="1" applyAlignment="1">
      <alignment horizontal="right" vertical="center" wrapText="1"/>
    </xf>
    <xf numFmtId="0" fontId="60" fillId="35" borderId="18" xfId="0" applyFont="1" applyFill="1" applyBorder="1" applyAlignment="1">
      <alignment/>
    </xf>
    <xf numFmtId="0" fontId="61" fillId="35" borderId="19" xfId="0" applyFont="1" applyFill="1" applyBorder="1" applyAlignment="1">
      <alignment horizontal="center" vertical="center"/>
    </xf>
    <xf numFmtId="4" fontId="61" fillId="35" borderId="19" xfId="0" applyNumberFormat="1" applyFont="1" applyFill="1" applyBorder="1" applyAlignment="1">
      <alignment horizontal="center" vertical="justify" wrapText="1"/>
    </xf>
    <xf numFmtId="0" fontId="61" fillId="35" borderId="19" xfId="0" applyFont="1" applyFill="1" applyBorder="1" applyAlignment="1">
      <alignment horizontal="center" vertical="justify" wrapText="1"/>
    </xf>
    <xf numFmtId="198" fontId="0" fillId="0" borderId="0" xfId="0" applyNumberFormat="1" applyAlignment="1">
      <alignment/>
    </xf>
    <xf numFmtId="200" fontId="0" fillId="0" borderId="0" xfId="0" applyNumberFormat="1" applyAlignment="1">
      <alignment/>
    </xf>
    <xf numFmtId="198" fontId="62" fillId="0" borderId="0" xfId="0" applyNumberFormat="1" applyFont="1" applyFill="1" applyBorder="1" applyAlignment="1">
      <alignment horizontal="right" vertical="center" wrapText="1" readingOrder="1"/>
    </xf>
    <xf numFmtId="4" fontId="8" fillId="33" borderId="10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61" fillId="35" borderId="20" xfId="0" applyFont="1" applyFill="1" applyBorder="1" applyAlignment="1">
      <alignment horizontal="center" vertical="justify"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4" fontId="8" fillId="34" borderId="0" xfId="0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vertical="center"/>
    </xf>
    <xf numFmtId="4" fontId="4" fillId="33" borderId="0" xfId="0" applyNumberFormat="1" applyFont="1" applyFill="1" applyBorder="1" applyAlignment="1">
      <alignment horizontal="right" vertical="center" wrapText="1"/>
    </xf>
    <xf numFmtId="4" fontId="63" fillId="0" borderId="0" xfId="0" applyNumberFormat="1" applyFont="1" applyFill="1" applyBorder="1" applyAlignment="1">
      <alignment horizontal="right" vertical="center" wrapText="1" readingOrder="1"/>
    </xf>
    <xf numFmtId="4" fontId="1" fillId="0" borderId="0" xfId="0" applyNumberFormat="1" applyFont="1" applyFill="1" applyBorder="1" applyAlignment="1">
      <alignment horizontal="right" vertical="center" wrapText="1"/>
    </xf>
    <xf numFmtId="4" fontId="62" fillId="33" borderId="0" xfId="0" applyNumberFormat="1" applyFont="1" applyFill="1" applyBorder="1" applyAlignment="1">
      <alignment horizontal="right" vertical="center" wrapText="1" readingOrder="1"/>
    </xf>
    <xf numFmtId="0" fontId="10" fillId="0" borderId="0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 vertical="center" wrapText="1"/>
    </xf>
    <xf numFmtId="4" fontId="1" fillId="0" borderId="15" xfId="0" applyNumberFormat="1" applyFont="1" applyFill="1" applyBorder="1" applyAlignment="1">
      <alignment horizontal="right" vertical="center" wrapText="1"/>
    </xf>
    <xf numFmtId="0" fontId="8" fillId="36" borderId="21" xfId="0" applyFont="1" applyFill="1" applyBorder="1" applyAlignment="1">
      <alignment horizontal="center" vertical="center"/>
    </xf>
    <xf numFmtId="0" fontId="8" fillId="36" borderId="22" xfId="0" applyFont="1" applyFill="1" applyBorder="1" applyAlignment="1">
      <alignment vertical="center"/>
    </xf>
    <xf numFmtId="4" fontId="4" fillId="36" borderId="22" xfId="0" applyNumberFormat="1" applyFont="1" applyFill="1" applyBorder="1" applyAlignment="1">
      <alignment horizontal="right" vertical="center" wrapText="1"/>
    </xf>
    <xf numFmtId="4" fontId="62" fillId="36" borderId="22" xfId="0" applyNumberFormat="1" applyFont="1" applyFill="1" applyBorder="1" applyAlignment="1">
      <alignment horizontal="right" vertical="center" wrapText="1" readingOrder="1"/>
    </xf>
    <xf numFmtId="4" fontId="4" fillId="36" borderId="23" xfId="0" applyNumberFormat="1" applyFont="1" applyFill="1" applyBorder="1" applyAlignment="1">
      <alignment horizontal="right" vertical="center" wrapText="1"/>
    </xf>
    <xf numFmtId="4" fontId="4" fillId="36" borderId="21" xfId="0" applyNumberFormat="1" applyFont="1" applyFill="1" applyBorder="1" applyAlignment="1">
      <alignment horizontal="right" vertical="center" wrapText="1"/>
    </xf>
    <xf numFmtId="10" fontId="8" fillId="36" borderId="22" xfId="0" applyNumberFormat="1" applyFont="1" applyFill="1" applyBorder="1" applyAlignment="1">
      <alignment horizontal="right" vertical="center" wrapText="1"/>
    </xf>
    <xf numFmtId="10" fontId="8" fillId="36" borderId="24" xfId="0" applyNumberFormat="1" applyFont="1" applyFill="1" applyBorder="1" applyAlignment="1">
      <alignment horizontal="right" vertical="center" wrapText="1"/>
    </xf>
    <xf numFmtId="10" fontId="4" fillId="33" borderId="0" xfId="0" applyNumberFormat="1" applyFont="1" applyFill="1" applyBorder="1" applyAlignment="1">
      <alignment horizontal="right" vertical="center" wrapText="1"/>
    </xf>
    <xf numFmtId="10" fontId="4" fillId="33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Border="1" applyAlignment="1">
      <alignment horizontal="right" vertical="center" wrapText="1"/>
    </xf>
    <xf numFmtId="4" fontId="64" fillId="0" borderId="0" xfId="0" applyNumberFormat="1" applyFont="1" applyFill="1" applyBorder="1" applyAlignment="1">
      <alignment horizontal="right" vertical="center" wrapText="1" readingOrder="1"/>
    </xf>
    <xf numFmtId="4" fontId="12" fillId="0" borderId="0" xfId="0" applyNumberFormat="1" applyFont="1" applyFill="1" applyBorder="1" applyAlignment="1">
      <alignment horizontal="right" vertical="center" wrapText="1"/>
    </xf>
    <xf numFmtId="4" fontId="58" fillId="0" borderId="0" xfId="0" applyNumberFormat="1" applyFont="1" applyFill="1" applyBorder="1" applyAlignment="1">
      <alignment horizontal="right" vertical="center" wrapText="1" readingOrder="1"/>
    </xf>
    <xf numFmtId="4" fontId="0" fillId="0" borderId="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58" fillId="0" borderId="10" xfId="0" applyNumberFormat="1" applyFont="1" applyFill="1" applyBorder="1" applyAlignment="1">
      <alignment horizontal="right" vertical="center" wrapText="1" readingOrder="1"/>
    </xf>
    <xf numFmtId="4" fontId="65" fillId="33" borderId="0" xfId="0" applyNumberFormat="1" applyFont="1" applyFill="1" applyBorder="1" applyAlignment="1">
      <alignment horizontal="right" vertical="center" wrapText="1" readingOrder="1"/>
    </xf>
    <xf numFmtId="4" fontId="11" fillId="33" borderId="0" xfId="0" applyNumberFormat="1" applyFont="1" applyFill="1" applyBorder="1" applyAlignment="1">
      <alignment horizontal="right" vertical="center" wrapText="1"/>
    </xf>
    <xf numFmtId="4" fontId="11" fillId="33" borderId="10" xfId="0" applyNumberFormat="1" applyFont="1" applyFill="1" applyBorder="1" applyAlignment="1">
      <alignment horizontal="right" vertical="center" wrapText="1"/>
    </xf>
    <xf numFmtId="4" fontId="9" fillId="34" borderId="0" xfId="0" applyNumberFormat="1" applyFont="1" applyFill="1" applyBorder="1" applyAlignment="1">
      <alignment horizontal="right" vertical="center" wrapText="1"/>
    </xf>
    <xf numFmtId="4" fontId="9" fillId="34" borderId="1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10" fontId="66" fillId="34" borderId="0" xfId="0" applyNumberFormat="1" applyFont="1" applyFill="1" applyBorder="1" applyAlignment="1">
      <alignment horizontal="right" vertical="center" wrapText="1"/>
    </xf>
    <xf numFmtId="10" fontId="7" fillId="34" borderId="10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" fontId="61" fillId="35" borderId="20" xfId="0" applyNumberFormat="1" applyFont="1" applyFill="1" applyBorder="1" applyAlignment="1">
      <alignment horizontal="right" vertical="justify" wrapText="1"/>
    </xf>
    <xf numFmtId="0" fontId="67" fillId="37" borderId="19" xfId="0" applyFont="1" applyFill="1" applyBorder="1" applyAlignment="1">
      <alignment horizontal="center" vertical="justify" wrapText="1"/>
    </xf>
    <xf numFmtId="0" fontId="68" fillId="37" borderId="19" xfId="0" applyFont="1" applyFill="1" applyBorder="1" applyAlignment="1">
      <alignment horizontal="center" vertical="justify" wrapText="1"/>
    </xf>
    <xf numFmtId="0" fontId="68" fillId="37" borderId="19" xfId="0" applyFont="1" applyFill="1" applyBorder="1" applyAlignment="1">
      <alignment horizontal="center" vertical="justify"/>
    </xf>
    <xf numFmtId="0" fontId="68" fillId="37" borderId="20" xfId="0" applyFont="1" applyFill="1" applyBorder="1" applyAlignment="1">
      <alignment horizontal="center" vertic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447675</xdr:colOff>
      <xdr:row>2</xdr:row>
      <xdr:rowOff>19050</xdr:rowOff>
    </xdr:to>
    <xdr:pic>
      <xdr:nvPicPr>
        <xdr:cNvPr id="1" name="Imagen 1" descr="cid:A1151BFF-0E8C-41C0-A184-8A0FA5990D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46"/>
  <sheetViews>
    <sheetView tabSelected="1" zoomScale="115" zoomScaleNormal="115" zoomScalePageLayoutView="0" workbookViewId="0" topLeftCell="A36">
      <selection activeCell="A45" sqref="A45"/>
    </sheetView>
  </sheetViews>
  <sheetFormatPr defaultColWidth="11.421875" defaultRowHeight="12.75"/>
  <cols>
    <col min="1" max="1" width="2.57421875" style="0" customWidth="1"/>
    <col min="2" max="2" width="30.00390625" style="0" customWidth="1"/>
    <col min="3" max="3" width="17.421875" style="0" customWidth="1"/>
    <col min="4" max="4" width="18.7109375" style="0" customWidth="1"/>
    <col min="5" max="5" width="15.8515625" style="0" customWidth="1"/>
    <col min="6" max="6" width="17.28125" style="0" customWidth="1"/>
    <col min="7" max="7" width="16.8515625" style="0" customWidth="1"/>
    <col min="8" max="8" width="16.57421875" style="0" customWidth="1"/>
    <col min="9" max="9" width="16.2812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2" spans="1:13" ht="18">
      <c r="A2" s="109" t="s">
        <v>9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24" customHeight="1">
      <c r="A3" s="109" t="s">
        <v>29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3:13" ht="18" customHeight="1" thickBot="1">
      <c r="C4" s="1"/>
      <c r="D4" s="1"/>
      <c r="E4" s="1"/>
      <c r="F4" s="1"/>
      <c r="G4" s="1"/>
      <c r="H4" s="1"/>
      <c r="I4" s="1"/>
      <c r="J4" s="7" t="s">
        <v>30</v>
      </c>
      <c r="K4" s="2"/>
      <c r="L4" s="2"/>
      <c r="M4" s="2"/>
    </row>
    <row r="5" spans="1:13" ht="46.5" customHeight="1" thickBot="1">
      <c r="A5" s="59"/>
      <c r="B5" s="60" t="s">
        <v>7</v>
      </c>
      <c r="C5" s="61" t="s">
        <v>16</v>
      </c>
      <c r="D5" s="62" t="s">
        <v>10</v>
      </c>
      <c r="E5" s="61" t="s">
        <v>23</v>
      </c>
      <c r="F5" s="61" t="s">
        <v>24</v>
      </c>
      <c r="G5" s="62" t="s">
        <v>26</v>
      </c>
      <c r="H5" s="62" t="s">
        <v>28</v>
      </c>
      <c r="I5" s="68" t="s">
        <v>22</v>
      </c>
      <c r="J5" s="112" t="s">
        <v>11</v>
      </c>
      <c r="K5" s="113" t="s">
        <v>14</v>
      </c>
      <c r="L5" s="114" t="s">
        <v>12</v>
      </c>
      <c r="M5" s="115" t="s">
        <v>13</v>
      </c>
    </row>
    <row r="6" spans="1:13" ht="6" customHeight="1">
      <c r="A6" s="14"/>
      <c r="B6" s="15"/>
      <c r="C6" s="15"/>
      <c r="D6" s="15"/>
      <c r="E6" s="15"/>
      <c r="F6" s="15"/>
      <c r="G6" s="15"/>
      <c r="H6" s="15"/>
      <c r="I6" s="34"/>
      <c r="J6" s="15"/>
      <c r="K6" s="15"/>
      <c r="L6" s="15"/>
      <c r="M6" s="34"/>
    </row>
    <row r="7" spans="1:13" ht="18" customHeight="1">
      <c r="A7" s="16" t="s">
        <v>3</v>
      </c>
      <c r="B7" s="17" t="s">
        <v>0</v>
      </c>
      <c r="C7" s="35">
        <f>SUM(C8:C11)</f>
        <v>393304915000</v>
      </c>
      <c r="D7" s="35">
        <f aca="true" t="shared" si="0" ref="D7:I7">SUM(D8:D11)</f>
        <v>419304915000</v>
      </c>
      <c r="E7" s="35">
        <f t="shared" si="0"/>
        <v>6554555000</v>
      </c>
      <c r="F7" s="35">
        <f t="shared" si="0"/>
        <v>412750360000</v>
      </c>
      <c r="G7" s="35">
        <f t="shared" si="0"/>
        <v>263177995736.94</v>
      </c>
      <c r="H7" s="35">
        <f t="shared" si="0"/>
        <v>116215340132.12</v>
      </c>
      <c r="I7" s="66">
        <f t="shared" si="0"/>
        <v>87128218035.12001</v>
      </c>
      <c r="J7" s="35">
        <f aca="true" t="shared" si="1" ref="J7:J12">+F7-G7</f>
        <v>149572364263.06</v>
      </c>
      <c r="K7" s="37">
        <f aca="true" t="shared" si="2" ref="K7:K12">+G7/F7</f>
        <v>0.6376202693970757</v>
      </c>
      <c r="L7" s="37">
        <f aca="true" t="shared" si="3" ref="L7:L12">+H7/F7</f>
        <v>0.2815632677634006</v>
      </c>
      <c r="M7" s="11">
        <f aca="true" t="shared" si="4" ref="M7:M12">+I7/F7</f>
        <v>0.21109180385722742</v>
      </c>
    </row>
    <row r="8" spans="1:16" ht="29.25" customHeight="1">
      <c r="A8" s="18"/>
      <c r="B8" s="19" t="s">
        <v>1</v>
      </c>
      <c r="C8" s="38">
        <f aca="true" t="shared" si="5" ref="C8:E9">+C22+C36</f>
        <v>52247396000</v>
      </c>
      <c r="D8" s="38">
        <f t="shared" si="5"/>
        <v>52247396000</v>
      </c>
      <c r="E8" s="38">
        <f t="shared" si="5"/>
        <v>554555000</v>
      </c>
      <c r="F8" s="38">
        <f>+D8-E8</f>
        <v>51692841000</v>
      </c>
      <c r="G8" s="38">
        <f>+G22+G36</f>
        <v>11883126052.94</v>
      </c>
      <c r="H8" s="38">
        <f aca="true" t="shared" si="6" ref="G8:I9">+H22+H36</f>
        <v>11601770303.94</v>
      </c>
      <c r="I8" s="69">
        <f t="shared" si="6"/>
        <v>11467503141.94</v>
      </c>
      <c r="J8" s="103">
        <f t="shared" si="1"/>
        <v>39809714947.06</v>
      </c>
      <c r="K8" s="104">
        <f t="shared" si="2"/>
        <v>0.2298795311509383</v>
      </c>
      <c r="L8" s="104">
        <f t="shared" si="3"/>
        <v>0.22443669335063246</v>
      </c>
      <c r="M8" s="105">
        <f t="shared" si="4"/>
        <v>0.22183928993068885</v>
      </c>
      <c r="N8" s="106"/>
      <c r="O8" s="106"/>
      <c r="P8" s="106"/>
    </row>
    <row r="9" spans="1:16" ht="27.75" customHeight="1">
      <c r="A9" s="18"/>
      <c r="B9" s="20" t="s">
        <v>20</v>
      </c>
      <c r="C9" s="38">
        <f t="shared" si="5"/>
        <v>21345099000</v>
      </c>
      <c r="D9" s="38">
        <f t="shared" si="5"/>
        <v>21345099000</v>
      </c>
      <c r="E9" s="38">
        <f t="shared" si="5"/>
        <v>0</v>
      </c>
      <c r="F9" s="38">
        <f>+D9-E9</f>
        <v>21345099000</v>
      </c>
      <c r="G9" s="38">
        <f t="shared" si="6"/>
        <v>16044550817.23</v>
      </c>
      <c r="H9" s="38">
        <f t="shared" si="6"/>
        <v>4062610106.4100003</v>
      </c>
      <c r="I9" s="69">
        <f t="shared" si="6"/>
        <v>3712253081.4100003</v>
      </c>
      <c r="J9" s="103">
        <f t="shared" si="1"/>
        <v>5300548182.77</v>
      </c>
      <c r="K9" s="104">
        <f t="shared" si="2"/>
        <v>0.7516737597342603</v>
      </c>
      <c r="L9" s="104">
        <f t="shared" si="3"/>
        <v>0.19032987883588642</v>
      </c>
      <c r="M9" s="105">
        <f t="shared" si="4"/>
        <v>0.17391594582953213</v>
      </c>
      <c r="N9" s="106"/>
      <c r="O9" s="106"/>
      <c r="P9" s="106"/>
    </row>
    <row r="10" spans="1:16" ht="33.75" customHeight="1">
      <c r="A10" s="18"/>
      <c r="B10" s="19" t="s">
        <v>8</v>
      </c>
      <c r="C10" s="38">
        <f>+C24+C38</f>
        <v>307251533000</v>
      </c>
      <c r="D10" s="38">
        <f aca="true" t="shared" si="7" ref="D10:I10">+D24+D38</f>
        <v>333251533000</v>
      </c>
      <c r="E10" s="38">
        <f t="shared" si="7"/>
        <v>6000000000</v>
      </c>
      <c r="F10" s="38">
        <f t="shared" si="7"/>
        <v>327251533000</v>
      </c>
      <c r="G10" s="38">
        <f t="shared" si="7"/>
        <v>225344036688.77</v>
      </c>
      <c r="H10" s="38">
        <f t="shared" si="7"/>
        <v>90644677543.76999</v>
      </c>
      <c r="I10" s="69">
        <f t="shared" si="7"/>
        <v>62042179633.770004</v>
      </c>
      <c r="J10" s="103">
        <f t="shared" si="1"/>
        <v>101907496311.23001</v>
      </c>
      <c r="K10" s="104">
        <f t="shared" si="2"/>
        <v>0.6885958168720633</v>
      </c>
      <c r="L10" s="104">
        <f t="shared" si="3"/>
        <v>0.2769877858563614</v>
      </c>
      <c r="M10" s="105">
        <f t="shared" si="4"/>
        <v>0.1895856042751372</v>
      </c>
      <c r="N10" s="106"/>
      <c r="O10" s="106"/>
      <c r="P10" s="106"/>
    </row>
    <row r="11" spans="1:16" ht="37.5" customHeight="1">
      <c r="A11" s="18"/>
      <c r="B11" s="21" t="s">
        <v>27</v>
      </c>
      <c r="C11" s="38">
        <f aca="true" t="shared" si="8" ref="C11:E12">+C25+C39</f>
        <v>12460887000</v>
      </c>
      <c r="D11" s="38">
        <f>+D25+D39</f>
        <v>12460887000</v>
      </c>
      <c r="E11" s="38">
        <f t="shared" si="8"/>
        <v>0</v>
      </c>
      <c r="F11" s="38">
        <f>+D11-E11</f>
        <v>12460887000</v>
      </c>
      <c r="G11" s="38">
        <f aca="true" t="shared" si="9" ref="G11:I12">+G25+G39</f>
        <v>9906282178</v>
      </c>
      <c r="H11" s="38">
        <f t="shared" si="9"/>
        <v>9906282178</v>
      </c>
      <c r="I11" s="69">
        <f t="shared" si="9"/>
        <v>9906282178</v>
      </c>
      <c r="J11" s="103">
        <f t="shared" si="1"/>
        <v>2554604822</v>
      </c>
      <c r="K11" s="104">
        <f t="shared" si="2"/>
        <v>0.794990130156866</v>
      </c>
      <c r="L11" s="104">
        <f t="shared" si="3"/>
        <v>0.794990130156866</v>
      </c>
      <c r="M11" s="105">
        <f t="shared" si="4"/>
        <v>0.794990130156866</v>
      </c>
      <c r="N11" s="106"/>
      <c r="O11" s="106"/>
      <c r="P11" s="106"/>
    </row>
    <row r="12" spans="1:13" ht="11.25" customHeight="1">
      <c r="A12" s="22" t="s">
        <v>4</v>
      </c>
      <c r="B12" s="17" t="s">
        <v>2</v>
      </c>
      <c r="C12" s="35">
        <f t="shared" si="8"/>
        <v>228667186093</v>
      </c>
      <c r="D12" s="35">
        <f t="shared" si="8"/>
        <v>228667186093</v>
      </c>
      <c r="E12" s="35">
        <f t="shared" si="8"/>
        <v>68191739968</v>
      </c>
      <c r="F12" s="35">
        <f>+D12-E12</f>
        <v>160475446125</v>
      </c>
      <c r="G12" s="35">
        <f>+G26+G40</f>
        <v>102419183171.82999</v>
      </c>
      <c r="H12" s="35">
        <f t="shared" si="9"/>
        <v>3863621726.6400003</v>
      </c>
      <c r="I12" s="66">
        <f t="shared" si="9"/>
        <v>3242164727.6400003</v>
      </c>
      <c r="J12" s="35">
        <f t="shared" si="1"/>
        <v>58056262953.17001</v>
      </c>
      <c r="K12" s="37">
        <f t="shared" si="2"/>
        <v>0.6382233895897822</v>
      </c>
      <c r="L12" s="37">
        <f t="shared" si="3"/>
        <v>0.024076092760200143</v>
      </c>
      <c r="M12" s="11">
        <f t="shared" si="4"/>
        <v>0.02020349409164168</v>
      </c>
    </row>
    <row r="13" spans="1:13" ht="19.5" customHeight="1">
      <c r="A13" s="23"/>
      <c r="B13" s="24"/>
      <c r="C13" s="42"/>
      <c r="D13" s="43"/>
      <c r="E13" s="43"/>
      <c r="F13" s="43"/>
      <c r="G13" s="43"/>
      <c r="H13" s="43"/>
      <c r="I13" s="70"/>
      <c r="J13" s="71"/>
      <c r="K13" s="40"/>
      <c r="L13" s="40"/>
      <c r="M13" s="55"/>
    </row>
    <row r="14" spans="1:13" ht="9.75" customHeight="1" thickBot="1">
      <c r="A14" s="25" t="s">
        <v>5</v>
      </c>
      <c r="B14" s="26" t="s">
        <v>6</v>
      </c>
      <c r="C14" s="44">
        <f>+C28+C42</f>
        <v>621972101093</v>
      </c>
      <c r="D14" s="44">
        <f aca="true" t="shared" si="10" ref="D14:I14">+D28+D42</f>
        <v>647972101093</v>
      </c>
      <c r="E14" s="44">
        <f t="shared" si="10"/>
        <v>74746294968</v>
      </c>
      <c r="F14" s="44">
        <f t="shared" si="10"/>
        <v>573225806125</v>
      </c>
      <c r="G14" s="44">
        <f t="shared" si="10"/>
        <v>365597178908.77</v>
      </c>
      <c r="H14" s="44">
        <f t="shared" si="10"/>
        <v>120078961858.75998</v>
      </c>
      <c r="I14" s="67">
        <f t="shared" si="10"/>
        <v>90370382762.76</v>
      </c>
      <c r="J14" s="44">
        <f>+F14-G14</f>
        <v>207628627216.22998</v>
      </c>
      <c r="K14" s="46">
        <f>+G14/F14</f>
        <v>0.637789113822706</v>
      </c>
      <c r="L14" s="46">
        <f>+H14/F14</f>
        <v>0.20947933707048608</v>
      </c>
      <c r="M14" s="13">
        <f>+I14/F14</f>
        <v>0.1576523279258182</v>
      </c>
    </row>
    <row r="15" spans="1:13" ht="12.75">
      <c r="A15" s="47"/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9"/>
      <c r="M15" s="50"/>
    </row>
    <row r="16" spans="1:13" ht="15" customHeight="1">
      <c r="A16" s="107" t="s">
        <v>18</v>
      </c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</row>
    <row r="17" spans="1:13" ht="14.25" customHeight="1">
      <c r="A17" s="107" t="s">
        <v>29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</row>
    <row r="18" spans="1:13" ht="10.5" customHeight="1" thickBot="1">
      <c r="A18" s="47"/>
      <c r="B18" s="47"/>
      <c r="C18" s="48"/>
      <c r="D18" s="48"/>
      <c r="E18" s="48"/>
      <c r="F18" s="48"/>
      <c r="G18" s="48"/>
      <c r="H18" s="48"/>
      <c r="I18" s="48"/>
      <c r="J18" s="51"/>
      <c r="K18" s="29"/>
      <c r="L18" s="29"/>
      <c r="M18" s="29"/>
    </row>
    <row r="19" spans="1:13" ht="48" customHeight="1" thickBot="1">
      <c r="A19" s="59"/>
      <c r="B19" s="60" t="s">
        <v>7</v>
      </c>
      <c r="C19" s="61" t="s">
        <v>16</v>
      </c>
      <c r="D19" s="61" t="s">
        <v>10</v>
      </c>
      <c r="E19" s="61" t="s">
        <v>23</v>
      </c>
      <c r="F19" s="61" t="s">
        <v>24</v>
      </c>
      <c r="G19" s="61" t="s">
        <v>26</v>
      </c>
      <c r="H19" s="61" t="s">
        <v>15</v>
      </c>
      <c r="I19" s="61" t="s">
        <v>25</v>
      </c>
      <c r="J19" s="112" t="s">
        <v>11</v>
      </c>
      <c r="K19" s="113" t="s">
        <v>14</v>
      </c>
      <c r="L19" s="114" t="s">
        <v>12</v>
      </c>
      <c r="M19" s="115" t="s">
        <v>13</v>
      </c>
    </row>
    <row r="20" spans="1:13" ht="4.5" customHeight="1">
      <c r="A20" s="27"/>
      <c r="B20" s="28"/>
      <c r="C20" s="29"/>
      <c r="D20" s="29"/>
      <c r="E20" s="29"/>
      <c r="F20" s="29"/>
      <c r="G20" s="29"/>
      <c r="H20" s="29"/>
      <c r="I20" s="29"/>
      <c r="J20" s="30"/>
      <c r="K20" s="29"/>
      <c r="L20" s="29"/>
      <c r="M20" s="31"/>
    </row>
    <row r="21" spans="1:13" ht="25.5" customHeight="1">
      <c r="A21" s="16" t="s">
        <v>3</v>
      </c>
      <c r="B21" s="72" t="s">
        <v>0</v>
      </c>
      <c r="C21" s="73">
        <f>SUM(C22:C25)</f>
        <v>378313126000</v>
      </c>
      <c r="D21" s="73">
        <f aca="true" t="shared" si="11" ref="D21:I21">SUM(D22:D25)</f>
        <v>404313126000</v>
      </c>
      <c r="E21" s="73">
        <f t="shared" si="11"/>
        <v>6000000000</v>
      </c>
      <c r="F21" s="73">
        <f t="shared" si="11"/>
        <v>398313126000</v>
      </c>
      <c r="G21" s="73">
        <f t="shared" si="11"/>
        <v>259040655015.74</v>
      </c>
      <c r="H21" s="73">
        <f t="shared" si="11"/>
        <v>113365383855.79999</v>
      </c>
      <c r="I21" s="73">
        <f t="shared" si="11"/>
        <v>84311343742.8</v>
      </c>
      <c r="J21" s="79">
        <f aca="true" t="shared" si="12" ref="J21:J26">+F21-G21</f>
        <v>139272470984.26</v>
      </c>
      <c r="K21" s="10">
        <f aca="true" t="shared" si="13" ref="K21:K26">+G21/F21</f>
        <v>0.6503442595957533</v>
      </c>
      <c r="L21" s="10">
        <f aca="true" t="shared" si="14" ref="L21:L26">+H21/F21</f>
        <v>0.284613728385642</v>
      </c>
      <c r="M21" s="11">
        <f aca="true" t="shared" si="15" ref="M21:M26">+I21/F21</f>
        <v>0.21167101518718218</v>
      </c>
    </row>
    <row r="22" spans="1:13" ht="24.75" customHeight="1">
      <c r="A22" s="18"/>
      <c r="B22" s="20" t="s">
        <v>1</v>
      </c>
      <c r="C22" s="74">
        <v>39306521000</v>
      </c>
      <c r="D22" s="74">
        <v>39306521000</v>
      </c>
      <c r="E22" s="74">
        <v>0</v>
      </c>
      <c r="F22" s="74">
        <f>+D22-E22</f>
        <v>39306521000</v>
      </c>
      <c r="G22" s="91">
        <v>9317050615.54</v>
      </c>
      <c r="H22" s="91">
        <v>9045634631.54</v>
      </c>
      <c r="I22" s="74">
        <v>8911367469.54</v>
      </c>
      <c r="J22" s="80">
        <f t="shared" si="12"/>
        <v>29989470384.46</v>
      </c>
      <c r="K22" s="8">
        <f t="shared" si="13"/>
        <v>0.237035748229664</v>
      </c>
      <c r="L22" s="8">
        <f t="shared" si="14"/>
        <v>0.23013063485165733</v>
      </c>
      <c r="M22" s="9">
        <f t="shared" si="15"/>
        <v>0.22671473442129364</v>
      </c>
    </row>
    <row r="23" spans="1:13" ht="21" customHeight="1">
      <c r="A23" s="18"/>
      <c r="B23" s="20" t="s">
        <v>20</v>
      </c>
      <c r="C23" s="75">
        <v>19428254000</v>
      </c>
      <c r="D23" s="75">
        <v>19428254000</v>
      </c>
      <c r="E23" s="74">
        <v>0</v>
      </c>
      <c r="F23" s="74">
        <f>+D23-E23</f>
        <v>19428254000</v>
      </c>
      <c r="G23" s="74">
        <v>14484664552.3</v>
      </c>
      <c r="H23" s="74">
        <v>3780168521.36</v>
      </c>
      <c r="I23" s="74">
        <v>3462893480.36</v>
      </c>
      <c r="J23" s="80">
        <f t="shared" si="12"/>
        <v>4943589447.700001</v>
      </c>
      <c r="K23" s="8">
        <f t="shared" si="13"/>
        <v>0.7455463858100682</v>
      </c>
      <c r="L23" s="8">
        <f t="shared" si="14"/>
        <v>0.19457067636443295</v>
      </c>
      <c r="M23" s="9">
        <f t="shared" si="15"/>
        <v>0.17824007655860377</v>
      </c>
    </row>
    <row r="24" spans="1:13" ht="26.25" customHeight="1">
      <c r="A24" s="18"/>
      <c r="B24" s="20" t="s">
        <v>8</v>
      </c>
      <c r="C24" s="75">
        <v>307121284000</v>
      </c>
      <c r="D24" s="75">
        <v>333121284000</v>
      </c>
      <c r="E24" s="74">
        <v>6000000000</v>
      </c>
      <c r="F24" s="74">
        <f>+D24-E24</f>
        <v>327121284000</v>
      </c>
      <c r="G24" s="75">
        <v>225335697539.9</v>
      </c>
      <c r="H24" s="92">
        <v>90636338394.9</v>
      </c>
      <c r="I24" s="92">
        <v>62033840484.9</v>
      </c>
      <c r="J24" s="80">
        <f t="shared" si="12"/>
        <v>101785586460.1</v>
      </c>
      <c r="K24" s="8">
        <f t="shared" si="13"/>
        <v>0.6888445006834223</v>
      </c>
      <c r="L24" s="8">
        <f t="shared" si="14"/>
        <v>0.2770725808073681</v>
      </c>
      <c r="M24" s="9">
        <f t="shared" si="15"/>
        <v>0.18963559853506812</v>
      </c>
    </row>
    <row r="25" spans="1:13" ht="30.75" customHeight="1">
      <c r="A25" s="18"/>
      <c r="B25" s="21" t="s">
        <v>27</v>
      </c>
      <c r="C25" s="75">
        <v>12457067000</v>
      </c>
      <c r="D25" s="75">
        <v>12457067000</v>
      </c>
      <c r="E25" s="74">
        <v>0</v>
      </c>
      <c r="F25" s="74">
        <f>+D25-E25</f>
        <v>12457067000</v>
      </c>
      <c r="G25" s="74">
        <v>9903242308</v>
      </c>
      <c r="H25" s="74">
        <v>9903242308</v>
      </c>
      <c r="I25" s="74">
        <v>9903242308</v>
      </c>
      <c r="J25" s="80">
        <f t="shared" si="12"/>
        <v>2553824692</v>
      </c>
      <c r="K25" s="8">
        <f t="shared" si="13"/>
        <v>0.7949898887113636</v>
      </c>
      <c r="L25" s="8">
        <f t="shared" si="14"/>
        <v>0.7949898887113636</v>
      </c>
      <c r="M25" s="9">
        <f t="shared" si="15"/>
        <v>0.7949898887113636</v>
      </c>
    </row>
    <row r="26" spans="1:13" ht="18" customHeight="1">
      <c r="A26" s="22" t="s">
        <v>4</v>
      </c>
      <c r="B26" s="72" t="s">
        <v>2</v>
      </c>
      <c r="C26" s="73">
        <v>216446598093</v>
      </c>
      <c r="D26" s="73">
        <v>216446598093</v>
      </c>
      <c r="E26" s="76">
        <v>68191739968</v>
      </c>
      <c r="F26" s="76">
        <f>+D26-E26</f>
        <v>148254858125</v>
      </c>
      <c r="G26" s="73">
        <v>97429786792.65</v>
      </c>
      <c r="H26" s="73">
        <v>3371861411.65</v>
      </c>
      <c r="I26" s="73">
        <v>2922947308.65</v>
      </c>
      <c r="J26" s="79">
        <f t="shared" si="12"/>
        <v>50825071332.350006</v>
      </c>
      <c r="K26" s="89">
        <f t="shared" si="13"/>
        <v>0.6571777007840295</v>
      </c>
      <c r="L26" s="89">
        <f t="shared" si="14"/>
        <v>0.022743682428315704</v>
      </c>
      <c r="M26" s="90">
        <f t="shared" si="15"/>
        <v>0.019715693270473057</v>
      </c>
    </row>
    <row r="27" spans="1:13" ht="9" customHeight="1">
      <c r="A27" s="78"/>
      <c r="B27" s="77"/>
      <c r="C27" s="93"/>
      <c r="D27" s="93"/>
      <c r="E27" s="93"/>
      <c r="F27" s="74"/>
      <c r="G27" s="93"/>
      <c r="H27" s="93"/>
      <c r="I27" s="93"/>
      <c r="J27" s="79"/>
      <c r="K27" s="10"/>
      <c r="L27" s="10"/>
      <c r="M27" s="11"/>
    </row>
    <row r="28" spans="1:13" ht="13.5" thickBot="1">
      <c r="A28" s="81" t="s">
        <v>5</v>
      </c>
      <c r="B28" s="82" t="s">
        <v>6</v>
      </c>
      <c r="C28" s="83">
        <f>+C21+C26</f>
        <v>594759724093</v>
      </c>
      <c r="D28" s="83">
        <f>+D21+D26</f>
        <v>620759724093</v>
      </c>
      <c r="E28" s="83">
        <f>+E21+E26</f>
        <v>74191739968</v>
      </c>
      <c r="F28" s="84">
        <f>+D28-E28</f>
        <v>546567984125</v>
      </c>
      <c r="G28" s="83">
        <f>+G21+G26</f>
        <v>356470441808.39</v>
      </c>
      <c r="H28" s="83">
        <f>+H21+H26</f>
        <v>116737245267.44998</v>
      </c>
      <c r="I28" s="85">
        <f>+I21+I26</f>
        <v>87234291051.45</v>
      </c>
      <c r="J28" s="86">
        <f>+F28-G28</f>
        <v>190097542316.61</v>
      </c>
      <c r="K28" s="87">
        <f>+G28/F28</f>
        <v>0.6521978091692713</v>
      </c>
      <c r="L28" s="87">
        <f>+H28/F28</f>
        <v>0.2135822965451123</v>
      </c>
      <c r="M28" s="88">
        <f>+I28/F28</f>
        <v>0.15960373381749254</v>
      </c>
    </row>
    <row r="29" spans="1:13" ht="12.75">
      <c r="A29" s="47"/>
      <c r="B29" s="47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2.75" customHeight="1">
      <c r="A30" s="107" t="s">
        <v>19</v>
      </c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</row>
    <row r="31" spans="1:13" ht="18" customHeight="1">
      <c r="A31" s="107" t="s">
        <v>29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  <row r="32" spans="1:13" ht="12.75" customHeight="1" thickBot="1">
      <c r="A32" s="52"/>
      <c r="B32" s="52"/>
      <c r="C32" s="53"/>
      <c r="D32" s="53"/>
      <c r="E32" s="53"/>
      <c r="F32" s="53"/>
      <c r="G32" s="53"/>
      <c r="H32" s="53"/>
      <c r="I32" s="53"/>
      <c r="J32" s="51"/>
      <c r="K32" s="54"/>
      <c r="L32" s="54"/>
      <c r="M32" s="54"/>
    </row>
    <row r="33" spans="1:13" ht="48.75" customHeight="1" thickBot="1">
      <c r="A33" s="59"/>
      <c r="B33" s="60" t="s">
        <v>7</v>
      </c>
      <c r="C33" s="61" t="s">
        <v>16</v>
      </c>
      <c r="D33" s="61" t="s">
        <v>10</v>
      </c>
      <c r="E33" s="61" t="s">
        <v>23</v>
      </c>
      <c r="F33" s="61" t="s">
        <v>24</v>
      </c>
      <c r="G33" s="61" t="s">
        <v>21</v>
      </c>
      <c r="H33" s="61" t="s">
        <v>31</v>
      </c>
      <c r="I33" s="111" t="s">
        <v>25</v>
      </c>
      <c r="J33" s="112" t="s">
        <v>11</v>
      </c>
      <c r="K33" s="113" t="s">
        <v>14</v>
      </c>
      <c r="L33" s="114" t="s">
        <v>12</v>
      </c>
      <c r="M33" s="115" t="s">
        <v>13</v>
      </c>
    </row>
    <row r="34" spans="1:13" ht="7.5" customHeight="1">
      <c r="A34" s="27"/>
      <c r="B34" s="28"/>
      <c r="C34" s="29"/>
      <c r="D34" s="29"/>
      <c r="E34" s="29"/>
      <c r="F34" s="29"/>
      <c r="G34" s="29"/>
      <c r="H34" s="29"/>
      <c r="I34" s="31"/>
      <c r="J34" s="30"/>
      <c r="K34" s="29"/>
      <c r="L34" s="29"/>
      <c r="M34" s="31"/>
    </row>
    <row r="35" spans="1:13" ht="19.5" customHeight="1">
      <c r="A35" s="22" t="s">
        <v>3</v>
      </c>
      <c r="B35" s="32" t="s">
        <v>0</v>
      </c>
      <c r="C35" s="35">
        <f aca="true" t="shared" si="16" ref="C35:I35">SUM(C36:C39)</f>
        <v>14991789000</v>
      </c>
      <c r="D35" s="35">
        <f t="shared" si="16"/>
        <v>14991789000</v>
      </c>
      <c r="E35" s="35">
        <f t="shared" si="16"/>
        <v>554555000</v>
      </c>
      <c r="F35" s="35">
        <f t="shared" si="16"/>
        <v>14437234000</v>
      </c>
      <c r="G35" s="35">
        <f t="shared" si="16"/>
        <v>4137340721.2</v>
      </c>
      <c r="H35" s="35">
        <f t="shared" si="16"/>
        <v>2849956276.32</v>
      </c>
      <c r="I35" s="66">
        <f t="shared" si="16"/>
        <v>2816874292.32</v>
      </c>
      <c r="J35" s="36">
        <f aca="true" t="shared" si="17" ref="J35:J40">+F35-G35</f>
        <v>10299893278.8</v>
      </c>
      <c r="K35" s="10">
        <f aca="true" t="shared" si="18" ref="K35:K40">+G35/F35</f>
        <v>0.28657433419725686</v>
      </c>
      <c r="L35" s="10">
        <f aca="true" t="shared" si="19" ref="L35:L40">+H35/F35</f>
        <v>0.19740320592711874</v>
      </c>
      <c r="M35" s="11">
        <f aca="true" t="shared" si="20" ref="M35:M40">+I35/F35</f>
        <v>0.19511177087799506</v>
      </c>
    </row>
    <row r="36" spans="1:13" ht="19.5" customHeight="1">
      <c r="A36" s="56"/>
      <c r="B36" s="19" t="s">
        <v>1</v>
      </c>
      <c r="C36" s="94">
        <v>12940875000</v>
      </c>
      <c r="D36" s="94">
        <v>12940875000</v>
      </c>
      <c r="E36" s="94">
        <v>554555000</v>
      </c>
      <c r="F36" s="94">
        <f>+D36-E36</f>
        <v>12386320000</v>
      </c>
      <c r="G36" s="38">
        <v>2566075437.4</v>
      </c>
      <c r="H36" s="38">
        <v>2556135672.4</v>
      </c>
      <c r="I36" s="69">
        <v>2556135672.4</v>
      </c>
      <c r="J36" s="58">
        <f t="shared" si="17"/>
        <v>9820244562.6</v>
      </c>
      <c r="K36" s="8">
        <f t="shared" si="18"/>
        <v>0.20717012295823134</v>
      </c>
      <c r="L36" s="8">
        <f t="shared" si="19"/>
        <v>0.20636764369078145</v>
      </c>
      <c r="M36" s="9">
        <f t="shared" si="20"/>
        <v>0.20636764369078145</v>
      </c>
    </row>
    <row r="37" spans="1:13" ht="19.5" customHeight="1">
      <c r="A37" s="56"/>
      <c r="B37" s="20" t="s">
        <v>20</v>
      </c>
      <c r="C37" s="38">
        <v>1916845000</v>
      </c>
      <c r="D37" s="38">
        <v>1916845000</v>
      </c>
      <c r="E37" s="38"/>
      <c r="F37" s="94">
        <f>+D37-E37</f>
        <v>1916845000</v>
      </c>
      <c r="G37" s="95">
        <v>1559886264.93</v>
      </c>
      <c r="H37" s="95">
        <v>282441585.05</v>
      </c>
      <c r="I37" s="96">
        <v>249359601.05</v>
      </c>
      <c r="J37" s="58">
        <f t="shared" si="17"/>
        <v>356958735.06999993</v>
      </c>
      <c r="K37" s="8">
        <f t="shared" si="18"/>
        <v>0.8137779867073238</v>
      </c>
      <c r="L37" s="8">
        <f t="shared" si="19"/>
        <v>0.14734711729430391</v>
      </c>
      <c r="M37" s="9">
        <f t="shared" si="20"/>
        <v>0.1300885575255172</v>
      </c>
    </row>
    <row r="38" spans="1:13" ht="31.5" customHeight="1">
      <c r="A38" s="56"/>
      <c r="B38" s="19" t="s">
        <v>8</v>
      </c>
      <c r="C38" s="38">
        <v>130249000</v>
      </c>
      <c r="D38" s="38">
        <v>130249000</v>
      </c>
      <c r="E38" s="38"/>
      <c r="F38" s="94">
        <f>+D38-E38</f>
        <v>130249000</v>
      </c>
      <c r="G38" s="38">
        <v>8339148.87</v>
      </c>
      <c r="H38" s="38">
        <v>8339148.87</v>
      </c>
      <c r="I38" s="69">
        <v>8339148.87</v>
      </c>
      <c r="J38" s="58">
        <f t="shared" si="17"/>
        <v>121909851.13</v>
      </c>
      <c r="K38" s="8">
        <f t="shared" si="18"/>
        <v>0.0640246671375596</v>
      </c>
      <c r="L38" s="8">
        <f t="shared" si="19"/>
        <v>0.0640246671375596</v>
      </c>
      <c r="M38" s="9">
        <f t="shared" si="20"/>
        <v>0.0640246671375596</v>
      </c>
    </row>
    <row r="39" spans="1:13" ht="27" customHeight="1">
      <c r="A39" s="18"/>
      <c r="B39" s="21" t="s">
        <v>27</v>
      </c>
      <c r="C39" s="38">
        <v>3820000</v>
      </c>
      <c r="D39" s="38">
        <v>3820000</v>
      </c>
      <c r="E39" s="38"/>
      <c r="F39" s="94">
        <f>+D39-E39</f>
        <v>3820000</v>
      </c>
      <c r="G39" s="94">
        <v>3039870</v>
      </c>
      <c r="H39" s="94">
        <v>3039870</v>
      </c>
      <c r="I39" s="97">
        <v>3039870</v>
      </c>
      <c r="J39" s="58">
        <f t="shared" si="17"/>
        <v>780130</v>
      </c>
      <c r="K39" s="8">
        <f t="shared" si="18"/>
        <v>0.7957774869109948</v>
      </c>
      <c r="L39" s="8">
        <f t="shared" si="19"/>
        <v>0.7957774869109948</v>
      </c>
      <c r="M39" s="9">
        <f t="shared" si="20"/>
        <v>0.7957774869109948</v>
      </c>
    </row>
    <row r="40" spans="1:13" ht="25.5" customHeight="1">
      <c r="A40" s="22" t="s">
        <v>4</v>
      </c>
      <c r="B40" s="17" t="s">
        <v>2</v>
      </c>
      <c r="C40" s="35">
        <v>12220588000</v>
      </c>
      <c r="D40" s="35">
        <v>12220588000</v>
      </c>
      <c r="E40" s="35">
        <v>0</v>
      </c>
      <c r="F40" s="35">
        <f>+D40-E40</f>
        <v>12220588000</v>
      </c>
      <c r="G40" s="98">
        <v>4989396379.18</v>
      </c>
      <c r="H40" s="99">
        <v>491760314.99</v>
      </c>
      <c r="I40" s="100">
        <v>319217418.99</v>
      </c>
      <c r="J40" s="36">
        <f t="shared" si="17"/>
        <v>7231191620.82</v>
      </c>
      <c r="K40" s="10">
        <f t="shared" si="18"/>
        <v>0.40827793058566414</v>
      </c>
      <c r="L40" s="10">
        <f t="shared" si="19"/>
        <v>0.0402403153588027</v>
      </c>
      <c r="M40" s="11">
        <f t="shared" si="20"/>
        <v>0.026121281479254518</v>
      </c>
    </row>
    <row r="41" spans="1:13" ht="6.75" customHeight="1">
      <c r="A41" s="57"/>
      <c r="B41" s="33"/>
      <c r="C41" s="101"/>
      <c r="D41" s="101"/>
      <c r="E41" s="101"/>
      <c r="F41" s="101"/>
      <c r="G41" s="101"/>
      <c r="H41" s="101"/>
      <c r="I41" s="102"/>
      <c r="J41" s="39"/>
      <c r="K41" s="41"/>
      <c r="L41" s="41"/>
      <c r="M41" s="55"/>
    </row>
    <row r="42" spans="1:13" ht="13.5" thickBot="1">
      <c r="A42" s="25" t="s">
        <v>5</v>
      </c>
      <c r="B42" s="26" t="s">
        <v>6</v>
      </c>
      <c r="C42" s="44">
        <f>+C35+C40</f>
        <v>27212377000</v>
      </c>
      <c r="D42" s="44">
        <f aca="true" t="shared" si="21" ref="D42:I42">+D35+D40</f>
        <v>27212377000</v>
      </c>
      <c r="E42" s="44">
        <f t="shared" si="21"/>
        <v>554555000</v>
      </c>
      <c r="F42" s="44">
        <f t="shared" si="21"/>
        <v>26657822000</v>
      </c>
      <c r="G42" s="44">
        <f t="shared" si="21"/>
        <v>9126737100.380001</v>
      </c>
      <c r="H42" s="44">
        <f t="shared" si="21"/>
        <v>3341716591.3100004</v>
      </c>
      <c r="I42" s="67">
        <f t="shared" si="21"/>
        <v>3136091711.3100004</v>
      </c>
      <c r="J42" s="45">
        <f>+F42-G42</f>
        <v>17531084899.62</v>
      </c>
      <c r="K42" s="12">
        <f>+G42/F42</f>
        <v>0.34236619557216647</v>
      </c>
      <c r="L42" s="12">
        <f>+H42/F42</f>
        <v>0.1253559496087115</v>
      </c>
      <c r="M42" s="13">
        <f>+I42/F42</f>
        <v>0.11764245823646059</v>
      </c>
    </row>
    <row r="43" ht="12.75">
      <c r="C43" s="1"/>
    </row>
    <row r="44" spans="2:13" ht="12.75">
      <c r="B44" s="4" t="s">
        <v>17</v>
      </c>
      <c r="C44" s="4"/>
      <c r="D44" s="4"/>
      <c r="E44" s="4"/>
      <c r="F44" s="65"/>
      <c r="G44" s="6"/>
      <c r="H44" s="6"/>
      <c r="I44" s="6"/>
      <c r="J44" s="6"/>
      <c r="K44" s="5"/>
      <c r="L44" s="3"/>
      <c r="M44" s="3"/>
    </row>
    <row r="45" spans="6:7" ht="12.75">
      <c r="F45" s="65"/>
      <c r="G45" s="64"/>
    </row>
    <row r="46" ht="12.75">
      <c r="G46" s="63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7874015748031497" right="0" top="0.7874015748031497" bottom="0" header="0" footer="0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Alterno</cp:lastModifiedBy>
  <cp:lastPrinted>2020-04-06T00:48:48Z</cp:lastPrinted>
  <dcterms:created xsi:type="dcterms:W3CDTF">2011-02-09T13:24:23Z</dcterms:created>
  <dcterms:modified xsi:type="dcterms:W3CDTF">2020-04-06T00:48:59Z</dcterms:modified>
  <cp:category/>
  <cp:version/>
  <cp:contentType/>
  <cp:contentStatus/>
</cp:coreProperties>
</file>