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<sst xmlns="http://schemas.openxmlformats.org/spreadsheetml/2006/main" count="75" uniqueCount="33">
  <si>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</si>
  <si>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</si>
  <si>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</si>
  <si>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</si>
  <si>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</si>
  <si>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</si>
  <si>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</si>
  <si>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</si>
  <si>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</si>
  <si>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</si>
  <si>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</si>
  <si>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</si>
  <si>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</si>
  <si>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</si>
  <si>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</si>
  <si>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</si>
  <si>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</si>
  <si>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</si>
  <si>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</si>
  <si>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</si>
  <si>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</si>
  <si>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>OBLIGACIONES ($)</t>
  </si>
  <si>
    <t xml:space="preserve">   PAGOS 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</si>
  <si>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</si>
  <si>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</si>
  <si>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</si>
  <si>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</si>
  <si>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</si>
  <si>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</si>
  <si>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INFORME DE EJECUCIÓN PRESUPUESTAL ACUMULADA FEBRERO 29 DE 2020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</si>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</sst>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</numFmts>
  <fonts count="67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9"/>
      <name val="Arial Narrow"/>
      <family val="2"/>
    </font>
    <font>
      <b/>
      <sz val="11"/>
      <color indexed="9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theme="0"/>
      <name val="Arial Narrow"/>
      <family val="2"/>
    </font>
    <font>
      <b/>
      <sz val="11"/>
      <color theme="0"/>
      <name val="Arial"/>
      <family val="2"/>
    </font>
    <font>
      <sz val="7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99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10" fontId="6" fillId="0" borderId="10" xfId="0" applyNumberFormat="1" applyFont="1" applyFill="1" applyBorder="1" applyAlignment="1">
      <alignment horizontal="right" vertical="center" wrapText="1"/>
    </xf>
    <xf numFmtId="10" fontId="7" fillId="33" borderId="0" xfId="0" applyNumberFormat="1" applyFont="1" applyFill="1" applyBorder="1" applyAlignment="1">
      <alignment horizontal="right" vertical="center" wrapText="1"/>
    </xf>
    <xf numFmtId="10" fontId="7" fillId="33" borderId="10" xfId="0" applyNumberFormat="1" applyFont="1" applyFill="1" applyBorder="1" applyAlignment="1">
      <alignment horizontal="right" vertical="center" wrapText="1"/>
    </xf>
    <xf numFmtId="10" fontId="7" fillId="33" borderId="11" xfId="0" applyNumberFormat="1" applyFont="1" applyFill="1" applyBorder="1" applyAlignment="1">
      <alignment horizontal="right" vertical="center" wrapText="1"/>
    </xf>
    <xf numFmtId="10" fontId="7" fillId="33" borderId="12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7" fillId="0" borderId="0" xfId="0" applyNumberFormat="1" applyFont="1" applyFill="1" applyBorder="1" applyAlignment="1">
      <alignment horizontal="left" vertical="center" wrapText="1" readingOrder="1"/>
    </xf>
    <xf numFmtId="0" fontId="7" fillId="33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33" borderId="16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/>
    </xf>
    <xf numFmtId="0" fontId="6" fillId="0" borderId="17" xfId="0" applyFont="1" applyBorder="1" applyAlignment="1">
      <alignment/>
    </xf>
    <xf numFmtId="4" fontId="7" fillId="33" borderId="0" xfId="0" applyNumberFormat="1" applyFont="1" applyFill="1" applyBorder="1" applyAlignment="1">
      <alignment horizontal="right" vertical="center" wrapText="1"/>
    </xf>
    <xf numFmtId="4" fontId="7" fillId="33" borderId="15" xfId="0" applyNumberFormat="1" applyFont="1" applyFill="1" applyBorder="1" applyAlignment="1">
      <alignment horizontal="right" vertical="center" wrapText="1"/>
    </xf>
    <xf numFmtId="10" fontId="58" fillId="33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7" fillId="34" borderId="15" xfId="0" applyNumberFormat="1" applyFont="1" applyFill="1" applyBorder="1" applyAlignment="1">
      <alignment horizontal="right" vertical="center" wrapText="1"/>
    </xf>
    <xf numFmtId="10" fontId="58" fillId="34" borderId="0" xfId="0" applyNumberFormat="1" applyFont="1" applyFill="1" applyBorder="1" applyAlignment="1">
      <alignment horizontal="right" vertical="center" wrapText="1"/>
    </xf>
    <xf numFmtId="10" fontId="7" fillId="34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10" fontId="58" fillId="33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 vertical="center" wrapText="1"/>
    </xf>
    <xf numFmtId="4" fontId="7" fillId="0" borderId="0" xfId="0" applyNumberFormat="1" applyFont="1" applyAlignment="1">
      <alignment horizontal="centerContinuous" vertical="center" wrapText="1"/>
    </xf>
    <xf numFmtId="4" fontId="7" fillId="0" borderId="0" xfId="0" applyNumberFormat="1" applyFont="1" applyBorder="1" applyAlignment="1">
      <alignment horizontal="centerContinuous" vertical="center" wrapText="1"/>
    </xf>
    <xf numFmtId="10" fontId="7" fillId="34" borderId="10" xfId="0" applyNumberFormat="1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/>
    </xf>
    <xf numFmtId="4" fontId="6" fillId="0" borderId="15" xfId="0" applyNumberFormat="1" applyFont="1" applyFill="1" applyBorder="1" applyAlignment="1">
      <alignment horizontal="right" vertical="center" wrapText="1"/>
    </xf>
    <xf numFmtId="0" fontId="59" fillId="35" borderId="18" xfId="0" applyFont="1" applyFill="1" applyBorder="1" applyAlignment="1">
      <alignment/>
    </xf>
    <xf numFmtId="0" fontId="60" fillId="35" borderId="19" xfId="0" applyFont="1" applyFill="1" applyBorder="1" applyAlignment="1">
      <alignment horizontal="center" vertical="center"/>
    </xf>
    <xf numFmtId="4" fontId="60" fillId="35" borderId="19" xfId="0" applyNumberFormat="1" applyFont="1" applyFill="1" applyBorder="1" applyAlignment="1">
      <alignment horizontal="center" vertical="justify" wrapText="1"/>
    </xf>
    <xf numFmtId="0" fontId="60" fillId="35" borderId="19" xfId="0" applyFont="1" applyFill="1" applyBorder="1" applyAlignment="1">
      <alignment horizontal="center" vertical="justify" wrapText="1"/>
    </xf>
    <xf numFmtId="4" fontId="60" fillId="35" borderId="20" xfId="0" applyNumberFormat="1" applyFont="1" applyFill="1" applyBorder="1" applyAlignment="1">
      <alignment horizontal="center" vertical="justify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2" xfId="0" applyNumberFormat="1" applyFont="1" applyFill="1" applyBorder="1" applyAlignment="1">
      <alignment horizontal="right" vertical="center" wrapText="1"/>
    </xf>
    <xf numFmtId="0" fontId="60" fillId="35" borderId="20" xfId="0" applyFont="1" applyFill="1" applyBorder="1" applyAlignment="1">
      <alignment horizontal="center" vertical="justify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horizontal="right" vertical="center" wrapText="1"/>
    </xf>
    <xf numFmtId="4" fontId="61" fillId="0" borderId="0" xfId="0" applyNumberFormat="1" applyFont="1" applyFill="1" applyBorder="1" applyAlignment="1">
      <alignment horizontal="right" vertical="center" wrapText="1" readingOrder="1"/>
    </xf>
    <xf numFmtId="4" fontId="1" fillId="0" borderId="0" xfId="0" applyNumberFormat="1" applyFont="1" applyFill="1" applyBorder="1" applyAlignment="1">
      <alignment horizontal="right" vertical="center" wrapText="1"/>
    </xf>
    <xf numFmtId="4" fontId="62" fillId="33" borderId="0" xfId="0" applyNumberFormat="1" applyFont="1" applyFill="1" applyBorder="1" applyAlignment="1">
      <alignment horizontal="right" vertical="center" wrapText="1" readingOrder="1"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4" fontId="3" fillId="33" borderId="1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7" fillId="36" borderId="21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vertical="center"/>
    </xf>
    <xf numFmtId="4" fontId="3" fillId="36" borderId="22" xfId="0" applyNumberFormat="1" applyFont="1" applyFill="1" applyBorder="1" applyAlignment="1">
      <alignment horizontal="right" vertical="center" wrapText="1"/>
    </xf>
    <xf numFmtId="4" fontId="62" fillId="36" borderId="22" xfId="0" applyNumberFormat="1" applyFont="1" applyFill="1" applyBorder="1" applyAlignment="1">
      <alignment horizontal="right" vertical="center" wrapText="1" readingOrder="1"/>
    </xf>
    <xf numFmtId="4" fontId="3" fillId="36" borderId="23" xfId="0" applyNumberFormat="1" applyFont="1" applyFill="1" applyBorder="1" applyAlignment="1">
      <alignment horizontal="right" vertical="center" wrapText="1"/>
    </xf>
    <xf numFmtId="4" fontId="3" fillId="36" borderId="21" xfId="0" applyNumberFormat="1" applyFont="1" applyFill="1" applyBorder="1" applyAlignment="1">
      <alignment horizontal="right" vertical="center" wrapText="1"/>
    </xf>
    <xf numFmtId="10" fontId="7" fillId="36" borderId="22" xfId="0" applyNumberFormat="1" applyFont="1" applyFill="1" applyBorder="1" applyAlignment="1">
      <alignment horizontal="right" vertical="center" wrapText="1"/>
    </xf>
    <xf numFmtId="10" fontId="7" fillId="36" borderId="24" xfId="0" applyNumberFormat="1" applyFont="1" applyFill="1" applyBorder="1" applyAlignment="1">
      <alignment horizontal="right" vertical="center" wrapText="1"/>
    </xf>
    <xf numFmtId="10" fontId="3" fillId="33" borderId="0" xfId="0" applyNumberFormat="1" applyFont="1" applyFill="1" applyBorder="1" applyAlignment="1">
      <alignment horizontal="right" vertical="center" wrapText="1"/>
    </xf>
    <xf numFmtId="10" fontId="3" fillId="33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 horizontal="right" vertical="center" wrapText="1"/>
    </xf>
    <xf numFmtId="4" fontId="57" fillId="0" borderId="0" xfId="0" applyNumberFormat="1" applyFont="1" applyFill="1" applyBorder="1" applyAlignment="1">
      <alignment horizontal="right" vertical="center" wrapText="1" readingOrder="1"/>
    </xf>
    <xf numFmtId="4" fontId="0" fillId="0" borderId="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57" fillId="0" borderId="10" xfId="0" applyNumberFormat="1" applyFont="1" applyFill="1" applyBorder="1" applyAlignment="1">
      <alignment horizontal="right" vertical="center" wrapText="1" readingOrder="1"/>
    </xf>
    <xf numFmtId="4" fontId="63" fillId="33" borderId="0" xfId="0" applyNumberFormat="1" applyFont="1" applyFill="1" applyBorder="1" applyAlignment="1">
      <alignment horizontal="right" vertical="center" wrapText="1" readingOrder="1"/>
    </xf>
    <xf numFmtId="4" fontId="10" fillId="33" borderId="0" xfId="0" applyNumberFormat="1" applyFont="1" applyFill="1" applyBorder="1" applyAlignment="1">
      <alignment horizontal="right" vertical="center" wrapText="1"/>
    </xf>
    <xf numFmtId="4" fontId="10" fillId="33" borderId="10" xfId="0" applyNumberFormat="1" applyFont="1" applyFill="1" applyBorder="1" applyAlignment="1">
      <alignment horizontal="right" vertical="center" wrapText="1"/>
    </xf>
    <xf numFmtId="4" fontId="8" fillId="34" borderId="0" xfId="0" applyNumberFormat="1" applyFont="1" applyFill="1" applyBorder="1" applyAlignment="1">
      <alignment horizontal="right" vertical="center" wrapText="1"/>
    </xf>
    <xf numFmtId="4" fontId="8" fillId="34" borderId="10" xfId="0" applyNumberFormat="1" applyFont="1" applyFill="1" applyBorder="1" applyAlignment="1">
      <alignment horizontal="right" vertical="center" wrapText="1"/>
    </xf>
    <xf numFmtId="0" fontId="64" fillId="37" borderId="19" xfId="0" applyFont="1" applyFill="1" applyBorder="1" applyAlignment="1">
      <alignment horizontal="center" vertical="justify" wrapText="1"/>
    </xf>
    <xf numFmtId="0" fontId="65" fillId="37" borderId="19" xfId="0" applyFont="1" applyFill="1" applyBorder="1" applyAlignment="1">
      <alignment horizontal="center" vertical="justify" wrapText="1"/>
    </xf>
    <xf numFmtId="0" fontId="65" fillId="37" borderId="19" xfId="0" applyFont="1" applyFill="1" applyBorder="1" applyAlignment="1">
      <alignment horizontal="center" vertical="justify"/>
    </xf>
    <xf numFmtId="0" fontId="65" fillId="37" borderId="20" xfId="0" applyFont="1" applyFill="1" applyBorder="1" applyAlignment="1">
      <alignment horizontal="center" vertical="justify"/>
    </xf>
    <xf numFmtId="0" fontId="6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2</xdr:row>
      <xdr:rowOff>152400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6"/>
  <sheetViews>
    <sheetView tabSelected="1" zoomScale="115" zoomScaleNormal="115" zoomScalePageLayoutView="0" workbookViewId="0" topLeftCell="A25">
      <selection activeCell="K44" sqref="K44"/>
    </sheetView>
  </sheetViews>
  <sheetFormatPr defaultColWidth="11.421875" defaultRowHeight="12.75"/>
  <cols>
    <col min="1" max="1" width="2.57421875" style="0" customWidth="1"/>
    <col min="2" max="2" width="28.7109375" style="0" customWidth="1"/>
    <col min="3" max="3" width="17.421875" style="0" customWidth="1"/>
    <col min="4" max="4" width="18.7109375" style="0" customWidth="1"/>
    <col min="5" max="5" width="15.8515625" style="0" customWidth="1"/>
    <col min="6" max="6" width="17.28125" style="0" customWidth="1"/>
    <col min="7" max="7" width="16.8515625" style="0" customWidth="1"/>
    <col min="8" max="8" width="15.7109375" style="0" customWidth="1"/>
    <col min="9" max="9" width="15.57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04" t="s">
        <v>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8">
      <c r="A3" s="104" t="s">
        <v>29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3:13" ht="24" customHeight="1" thickBot="1">
      <c r="C4" s="1"/>
      <c r="D4" s="1"/>
      <c r="E4" s="1"/>
      <c r="F4" s="1"/>
      <c r="G4" s="1"/>
      <c r="H4" s="1"/>
      <c r="I4" s="1"/>
      <c r="J4" s="4"/>
      <c r="K4" s="2"/>
      <c r="L4" s="2"/>
      <c r="M4" s="2"/>
    </row>
    <row r="5" spans="1:13" ht="60" customHeight="1" thickBot="1">
      <c r="A5" s="56"/>
      <c r="B5" s="57" t="s">
        <v>7</v>
      </c>
      <c r="C5" s="58" t="s">
        <v>16</v>
      </c>
      <c r="D5" s="59" t="s">
        <v>10</v>
      </c>
      <c r="E5" s="58" t="s">
        <v>23</v>
      </c>
      <c r="F5" s="58" t="s">
        <v>24</v>
      </c>
      <c r="G5" s="59" t="s">
        <v>26</v>
      </c>
      <c r="H5" s="59" t="s">
        <v>28</v>
      </c>
      <c r="I5" s="63" t="s">
        <v>22</v>
      </c>
      <c r="J5" s="97" t="s">
        <v>11</v>
      </c>
      <c r="K5" s="98" t="s">
        <v>14</v>
      </c>
      <c r="L5" s="99" t="s">
        <v>12</v>
      </c>
      <c r="M5" s="100" t="s">
        <v>13</v>
      </c>
    </row>
    <row r="6" spans="1:13" ht="10.5" customHeight="1">
      <c r="A6" s="11"/>
      <c r="B6" s="12"/>
      <c r="C6" s="12"/>
      <c r="D6" s="12"/>
      <c r="E6" s="12"/>
      <c r="F6" s="12"/>
      <c r="G6" s="12"/>
      <c r="H6" s="12"/>
      <c r="I6" s="31"/>
      <c r="J6" s="12"/>
      <c r="K6" s="12"/>
      <c r="L6" s="12"/>
      <c r="M6" s="31"/>
    </row>
    <row r="7" spans="1:13" ht="36" customHeight="1">
      <c r="A7" s="13" t="s">
        <v>3</v>
      </c>
      <c r="B7" s="14" t="s">
        <v>0</v>
      </c>
      <c r="C7" s="32">
        <f>SUM(C8:C11)</f>
        <v>393304915000</v>
      </c>
      <c r="D7" s="32">
        <f aca="true" t="shared" si="0" ref="D7:I7">SUM(D8:D11)</f>
        <v>393304915000</v>
      </c>
      <c r="E7" s="32">
        <f t="shared" si="0"/>
        <v>6554555000</v>
      </c>
      <c r="F7" s="32">
        <f t="shared" si="0"/>
        <v>386750360000</v>
      </c>
      <c r="G7" s="32">
        <f t="shared" si="0"/>
        <v>199831184279.71</v>
      </c>
      <c r="H7" s="32">
        <f t="shared" si="0"/>
        <v>66793429085.590004</v>
      </c>
      <c r="I7" s="61">
        <f t="shared" si="0"/>
        <v>53433161405.61</v>
      </c>
      <c r="J7" s="32">
        <f aca="true" t="shared" si="1" ref="J7:J12">+F7-G7</f>
        <v>186919175720.29</v>
      </c>
      <c r="K7" s="34">
        <f aca="true" t="shared" si="2" ref="K7:K12">+G7/F7</f>
        <v>0.5166929496321865</v>
      </c>
      <c r="L7" s="34">
        <f aca="true" t="shared" si="3" ref="L7:L12">+H7/F7</f>
        <v>0.17270424540933849</v>
      </c>
      <c r="M7" s="8">
        <f aca="true" t="shared" si="4" ref="M7:M12">+I7/F7</f>
        <v>0.13815930618813127</v>
      </c>
    </row>
    <row r="8" spans="1:13" ht="18" customHeight="1">
      <c r="A8" s="15"/>
      <c r="B8" s="16" t="s">
        <v>1</v>
      </c>
      <c r="C8" s="35">
        <f aca="true" t="shared" si="5" ref="C8:E9">+C22+C36</f>
        <v>52247396000</v>
      </c>
      <c r="D8" s="35">
        <f t="shared" si="5"/>
        <v>52247396000</v>
      </c>
      <c r="E8" s="35">
        <f t="shared" si="5"/>
        <v>554555000</v>
      </c>
      <c r="F8" s="35">
        <f>+D8-E8</f>
        <v>51692841000</v>
      </c>
      <c r="G8" s="35">
        <f aca="true" t="shared" si="6" ref="G8:I9">+G22+G36</f>
        <v>7223906916.38</v>
      </c>
      <c r="H8" s="35">
        <f t="shared" si="6"/>
        <v>6925826573.38</v>
      </c>
      <c r="I8" s="64">
        <f t="shared" si="6"/>
        <v>6886049990.38</v>
      </c>
      <c r="J8" s="66">
        <f t="shared" si="1"/>
        <v>44468934083.62</v>
      </c>
      <c r="K8" s="37">
        <f t="shared" si="2"/>
        <v>0.13974675751290203</v>
      </c>
      <c r="L8" s="37">
        <f t="shared" si="3"/>
        <v>0.13398038179754912</v>
      </c>
      <c r="M8" s="52">
        <f t="shared" si="4"/>
        <v>0.13321090226749194</v>
      </c>
    </row>
    <row r="9" spans="1:13" ht="29.25" customHeight="1">
      <c r="A9" s="15"/>
      <c r="B9" s="17" t="s">
        <v>19</v>
      </c>
      <c r="C9" s="35">
        <f t="shared" si="5"/>
        <v>21345099000</v>
      </c>
      <c r="D9" s="35">
        <f t="shared" si="5"/>
        <v>21345099000</v>
      </c>
      <c r="E9" s="35">
        <f t="shared" si="5"/>
        <v>0</v>
      </c>
      <c r="F9" s="35">
        <f>+D9-E9</f>
        <v>21345099000</v>
      </c>
      <c r="G9" s="35">
        <f t="shared" si="6"/>
        <v>15908387467.56</v>
      </c>
      <c r="H9" s="35">
        <f t="shared" si="6"/>
        <v>2432865036.44</v>
      </c>
      <c r="I9" s="64">
        <f t="shared" si="6"/>
        <v>1570119299.46</v>
      </c>
      <c r="J9" s="66">
        <f t="shared" si="1"/>
        <v>5436711532.440001</v>
      </c>
      <c r="K9" s="37">
        <f t="shared" si="2"/>
        <v>0.7452946209132129</v>
      </c>
      <c r="L9" s="37">
        <f t="shared" si="3"/>
        <v>0.11397768810723248</v>
      </c>
      <c r="M9" s="52">
        <f t="shared" si="4"/>
        <v>0.07355877334932952</v>
      </c>
    </row>
    <row r="10" spans="1:13" ht="27.75" customHeight="1">
      <c r="A10" s="15"/>
      <c r="B10" s="16" t="s">
        <v>8</v>
      </c>
      <c r="C10" s="35">
        <f>+C24+C38</f>
        <v>307251533000</v>
      </c>
      <c r="D10" s="35">
        <f aca="true" t="shared" si="7" ref="D10:I10">+D24+D38</f>
        <v>307251533000</v>
      </c>
      <c r="E10" s="35">
        <f t="shared" si="7"/>
        <v>6000000000</v>
      </c>
      <c r="F10" s="35">
        <f t="shared" si="7"/>
        <v>301251533000</v>
      </c>
      <c r="G10" s="35">
        <f t="shared" si="7"/>
        <v>166981891217.77</v>
      </c>
      <c r="H10" s="35">
        <f t="shared" si="7"/>
        <v>47717878297.770004</v>
      </c>
      <c r="I10" s="64">
        <f t="shared" si="7"/>
        <v>35260132937.770004</v>
      </c>
      <c r="J10" s="66">
        <f t="shared" si="1"/>
        <v>134269641782.23001</v>
      </c>
      <c r="K10" s="37">
        <f t="shared" si="2"/>
        <v>0.5542939136438186</v>
      </c>
      <c r="L10" s="37">
        <f t="shared" si="3"/>
        <v>0.15839878994995854</v>
      </c>
      <c r="M10" s="52">
        <f t="shared" si="4"/>
        <v>0.11704548882003533</v>
      </c>
    </row>
    <row r="11" spans="1:13" ht="33.75" customHeight="1">
      <c r="A11" s="15"/>
      <c r="B11" s="18" t="s">
        <v>27</v>
      </c>
      <c r="C11" s="35">
        <f aca="true" t="shared" si="8" ref="C11:E12">+C25+C39</f>
        <v>12460887000</v>
      </c>
      <c r="D11" s="35">
        <f>+D25+D39</f>
        <v>12460887000</v>
      </c>
      <c r="E11" s="35">
        <f t="shared" si="8"/>
        <v>0</v>
      </c>
      <c r="F11" s="35">
        <f>+D11-E11</f>
        <v>12460887000</v>
      </c>
      <c r="G11" s="35">
        <f aca="true" t="shared" si="9" ref="G11:I12">+G25+G39</f>
        <v>9716998678</v>
      </c>
      <c r="H11" s="35">
        <f t="shared" si="9"/>
        <v>9716859178</v>
      </c>
      <c r="I11" s="64">
        <f t="shared" si="9"/>
        <v>9716859178</v>
      </c>
      <c r="J11" s="66">
        <f t="shared" si="1"/>
        <v>2743888322</v>
      </c>
      <c r="K11" s="37">
        <f t="shared" si="2"/>
        <v>0.7797999193797359</v>
      </c>
      <c r="L11" s="37">
        <f t="shared" si="3"/>
        <v>0.7797887243500402</v>
      </c>
      <c r="M11" s="52">
        <f t="shared" si="4"/>
        <v>0.7797887243500402</v>
      </c>
    </row>
    <row r="12" spans="1:13" ht="37.5" customHeight="1">
      <c r="A12" s="19" t="s">
        <v>4</v>
      </c>
      <c r="B12" s="14" t="s">
        <v>2</v>
      </c>
      <c r="C12" s="32">
        <f t="shared" si="8"/>
        <v>228667186093</v>
      </c>
      <c r="D12" s="32">
        <f t="shared" si="8"/>
        <v>228667186093</v>
      </c>
      <c r="E12" s="32">
        <f t="shared" si="8"/>
        <v>68191739968</v>
      </c>
      <c r="F12" s="32">
        <f>+D12-E12</f>
        <v>160475446125</v>
      </c>
      <c r="G12" s="32">
        <f>+G26+G40</f>
        <v>75042309628.82999</v>
      </c>
      <c r="H12" s="32">
        <f t="shared" si="9"/>
        <v>1993542586.65</v>
      </c>
      <c r="I12" s="61">
        <f t="shared" si="9"/>
        <v>1993542586.65</v>
      </c>
      <c r="J12" s="32">
        <f t="shared" si="1"/>
        <v>85433136496.17001</v>
      </c>
      <c r="K12" s="34">
        <f t="shared" si="2"/>
        <v>0.46762486997778385</v>
      </c>
      <c r="L12" s="34">
        <f t="shared" si="3"/>
        <v>0.012422726559034827</v>
      </c>
      <c r="M12" s="8">
        <f t="shared" si="4"/>
        <v>0.012422726559034827</v>
      </c>
    </row>
    <row r="13" spans="1:13" ht="11.25" customHeight="1">
      <c r="A13" s="20"/>
      <c r="B13" s="21"/>
      <c r="C13" s="39"/>
      <c r="D13" s="40"/>
      <c r="E13" s="40"/>
      <c r="F13" s="40"/>
      <c r="G13" s="40"/>
      <c r="H13" s="40"/>
      <c r="I13" s="65"/>
      <c r="J13" s="66"/>
      <c r="K13" s="37"/>
      <c r="L13" s="37"/>
      <c r="M13" s="52"/>
    </row>
    <row r="14" spans="1:13" ht="19.5" customHeight="1" thickBot="1">
      <c r="A14" s="22" t="s">
        <v>5</v>
      </c>
      <c r="B14" s="23" t="s">
        <v>6</v>
      </c>
      <c r="C14" s="41">
        <f>+C28+C42</f>
        <v>621972101093</v>
      </c>
      <c r="D14" s="41">
        <f aca="true" t="shared" si="10" ref="D14:I14">+D28+D42</f>
        <v>621972101093</v>
      </c>
      <c r="E14" s="41">
        <f t="shared" si="10"/>
        <v>74746294968</v>
      </c>
      <c r="F14" s="41">
        <f t="shared" si="10"/>
        <v>547225806125</v>
      </c>
      <c r="G14" s="41">
        <f t="shared" si="10"/>
        <v>274873493908.53998</v>
      </c>
      <c r="H14" s="41">
        <f t="shared" si="10"/>
        <v>68786971672.24</v>
      </c>
      <c r="I14" s="62">
        <f t="shared" si="10"/>
        <v>55426703992.26</v>
      </c>
      <c r="J14" s="41">
        <f>+F14-G14</f>
        <v>272352312216.46002</v>
      </c>
      <c r="K14" s="43">
        <f>+G14/F14</f>
        <v>0.5023036027028156</v>
      </c>
      <c r="L14" s="43">
        <f>+H14/F14</f>
        <v>0.1257012569625186</v>
      </c>
      <c r="M14" s="10">
        <f>+I14/F14</f>
        <v>0.10128671450044731</v>
      </c>
    </row>
    <row r="15" spans="1:13" ht="9.75" customHeight="1">
      <c r="A15" s="44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</row>
    <row r="16" spans="1:13" ht="12.75">
      <c r="A16" s="102" t="s">
        <v>17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3" ht="15" customHeight="1">
      <c r="A17" s="102" t="s">
        <v>29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 ht="24.75" customHeight="1" thickBot="1">
      <c r="A18" s="44"/>
      <c r="B18" s="44"/>
      <c r="C18" s="45"/>
      <c r="D18" s="45"/>
      <c r="E18" s="45"/>
      <c r="F18" s="45"/>
      <c r="G18" s="45"/>
      <c r="H18" s="45"/>
      <c r="I18" s="45"/>
      <c r="J18" s="48"/>
      <c r="K18" s="26"/>
      <c r="L18" s="26"/>
      <c r="M18" s="26"/>
    </row>
    <row r="19" spans="1:13" ht="48.75" customHeight="1" thickBot="1">
      <c r="A19" s="56"/>
      <c r="B19" s="57" t="s">
        <v>7</v>
      </c>
      <c r="C19" s="58" t="s">
        <v>16</v>
      </c>
      <c r="D19" s="58" t="s">
        <v>10</v>
      </c>
      <c r="E19" s="58" t="s">
        <v>23</v>
      </c>
      <c r="F19" s="58" t="s">
        <v>24</v>
      </c>
      <c r="G19" s="58" t="s">
        <v>26</v>
      </c>
      <c r="H19" s="58" t="s">
        <v>15</v>
      </c>
      <c r="I19" s="58" t="s">
        <v>25</v>
      </c>
      <c r="J19" s="97" t="s">
        <v>11</v>
      </c>
      <c r="K19" s="98" t="s">
        <v>14</v>
      </c>
      <c r="L19" s="99" t="s">
        <v>12</v>
      </c>
      <c r="M19" s="100" t="s">
        <v>13</v>
      </c>
    </row>
    <row r="20" spans="1:13" ht="13.5" customHeight="1">
      <c r="A20" s="24"/>
      <c r="B20" s="25"/>
      <c r="C20" s="26"/>
      <c r="D20" s="26"/>
      <c r="E20" s="26"/>
      <c r="F20" s="26"/>
      <c r="G20" s="26"/>
      <c r="H20" s="26"/>
      <c r="I20" s="26"/>
      <c r="J20" s="27"/>
      <c r="K20" s="26"/>
      <c r="L20" s="26"/>
      <c r="M20" s="28"/>
    </row>
    <row r="21" spans="1:13" ht="19.5" customHeight="1">
      <c r="A21" s="13" t="s">
        <v>3</v>
      </c>
      <c r="B21" s="67" t="s">
        <v>0</v>
      </c>
      <c r="C21" s="68">
        <f>SUM(C22:C25)</f>
        <v>378313126000</v>
      </c>
      <c r="D21" s="68">
        <f aca="true" t="shared" si="11" ref="D21:I21">SUM(D22:D25)</f>
        <v>378313126000</v>
      </c>
      <c r="E21" s="68">
        <f t="shared" si="11"/>
        <v>6000000000</v>
      </c>
      <c r="F21" s="68">
        <f t="shared" si="11"/>
        <v>372313126000</v>
      </c>
      <c r="G21" s="68">
        <f t="shared" si="11"/>
        <v>196658091194.34</v>
      </c>
      <c r="H21" s="68">
        <f t="shared" si="11"/>
        <v>64992008396.5</v>
      </c>
      <c r="I21" s="68">
        <f t="shared" si="11"/>
        <v>51670518311.5</v>
      </c>
      <c r="J21" s="74">
        <f aca="true" t="shared" si="12" ref="J21:J26">+F21-G21</f>
        <v>175655034805.66</v>
      </c>
      <c r="K21" s="7">
        <f aca="true" t="shared" si="13" ref="K21:K26">+G21/F21</f>
        <v>0.5282061723344667</v>
      </c>
      <c r="L21" s="7">
        <f aca="true" t="shared" si="14" ref="L21:L26">+H21/F21</f>
        <v>0.17456276413015856</v>
      </c>
      <c r="M21" s="8">
        <f aca="true" t="shared" si="15" ref="M21:M26">+I21/F21</f>
        <v>0.1387824245323545</v>
      </c>
    </row>
    <row r="22" spans="1:13" ht="25.5" customHeight="1">
      <c r="A22" s="15"/>
      <c r="B22" s="17" t="s">
        <v>1</v>
      </c>
      <c r="C22" s="69">
        <v>39306521000</v>
      </c>
      <c r="D22" s="69">
        <v>39306521000</v>
      </c>
      <c r="E22" s="69">
        <v>0</v>
      </c>
      <c r="F22" s="69">
        <f>+D22-E22</f>
        <v>39306521000</v>
      </c>
      <c r="G22" s="86">
        <v>5598076906.81</v>
      </c>
      <c r="H22" s="86">
        <v>5299996563.81</v>
      </c>
      <c r="I22" s="69">
        <v>5260219980.81</v>
      </c>
      <c r="J22" s="75">
        <f t="shared" si="12"/>
        <v>33708444093.19</v>
      </c>
      <c r="K22" s="5">
        <f t="shared" si="13"/>
        <v>0.14242107325677592</v>
      </c>
      <c r="L22" s="5">
        <f t="shared" si="14"/>
        <v>0.13483759002253087</v>
      </c>
      <c r="M22" s="6">
        <f t="shared" si="15"/>
        <v>0.13382563114171311</v>
      </c>
    </row>
    <row r="23" spans="1:13" ht="24.75" customHeight="1">
      <c r="A23" s="15"/>
      <c r="B23" s="17" t="s">
        <v>19</v>
      </c>
      <c r="C23" s="70">
        <v>19428254000</v>
      </c>
      <c r="D23" s="70">
        <v>19428254000</v>
      </c>
      <c r="E23" s="69">
        <v>0</v>
      </c>
      <c r="F23" s="69">
        <f>+D23-E23</f>
        <v>19428254000</v>
      </c>
      <c r="G23" s="69">
        <v>14368325095.63</v>
      </c>
      <c r="H23" s="69">
        <v>2264475060.79</v>
      </c>
      <c r="I23" s="69">
        <v>1440506918.79</v>
      </c>
      <c r="J23" s="75">
        <f t="shared" si="12"/>
        <v>5059928904.370001</v>
      </c>
      <c r="K23" s="5">
        <f t="shared" si="13"/>
        <v>0.7395582277043526</v>
      </c>
      <c r="L23" s="5">
        <f t="shared" si="14"/>
        <v>0.1165557677385729</v>
      </c>
      <c r="M23" s="6">
        <f t="shared" si="15"/>
        <v>0.0741449498647691</v>
      </c>
    </row>
    <row r="24" spans="1:13" ht="21" customHeight="1">
      <c r="A24" s="15"/>
      <c r="B24" s="17" t="s">
        <v>8</v>
      </c>
      <c r="C24" s="70">
        <v>307121284000</v>
      </c>
      <c r="D24" s="70">
        <v>307121284000</v>
      </c>
      <c r="E24" s="69">
        <v>6000000000</v>
      </c>
      <c r="F24" s="69">
        <f>+D24-E24</f>
        <v>301121284000</v>
      </c>
      <c r="G24" s="70">
        <v>166977730383.9</v>
      </c>
      <c r="H24" s="69">
        <v>47713717463.9</v>
      </c>
      <c r="I24" s="69">
        <v>35255972103.9</v>
      </c>
      <c r="J24" s="75">
        <f t="shared" si="12"/>
        <v>134143553616.1</v>
      </c>
      <c r="K24" s="5">
        <f t="shared" si="13"/>
        <v>0.5545198538137875</v>
      </c>
      <c r="L24" s="5">
        <f t="shared" si="14"/>
        <v>0.1584534870138904</v>
      </c>
      <c r="M24" s="6">
        <f t="shared" si="15"/>
        <v>0.11708229865245925</v>
      </c>
    </row>
    <row r="25" spans="1:13" ht="39" customHeight="1">
      <c r="A25" s="15"/>
      <c r="B25" s="18" t="s">
        <v>27</v>
      </c>
      <c r="C25" s="70">
        <v>12457067000</v>
      </c>
      <c r="D25" s="70">
        <v>12457067000</v>
      </c>
      <c r="E25" s="69">
        <v>0</v>
      </c>
      <c r="F25" s="69">
        <f>+D25-E25</f>
        <v>12457067000</v>
      </c>
      <c r="G25" s="69">
        <v>9713958808</v>
      </c>
      <c r="H25" s="69">
        <v>9713819308</v>
      </c>
      <c r="I25" s="69">
        <v>9713819308</v>
      </c>
      <c r="J25" s="75">
        <f t="shared" si="12"/>
        <v>2743108192</v>
      </c>
      <c r="K25" s="5">
        <f t="shared" si="13"/>
        <v>0.7797950198068293</v>
      </c>
      <c r="L25" s="5">
        <f t="shared" si="14"/>
        <v>0.7797838213441415</v>
      </c>
      <c r="M25" s="6">
        <f t="shared" si="15"/>
        <v>0.7797838213441415</v>
      </c>
    </row>
    <row r="26" spans="1:13" ht="19.5" customHeight="1">
      <c r="A26" s="19" t="s">
        <v>4</v>
      </c>
      <c r="B26" s="67" t="s">
        <v>2</v>
      </c>
      <c r="C26" s="68">
        <v>216446598093</v>
      </c>
      <c r="D26" s="68">
        <v>216446598093</v>
      </c>
      <c r="E26" s="71">
        <v>68191739968</v>
      </c>
      <c r="F26" s="71">
        <f>+D26-E26</f>
        <v>148254858125</v>
      </c>
      <c r="G26" s="68">
        <v>70830734771.65</v>
      </c>
      <c r="H26" s="68">
        <v>1991008853.65</v>
      </c>
      <c r="I26" s="68">
        <v>1991008853.65</v>
      </c>
      <c r="J26" s="74">
        <f t="shared" si="12"/>
        <v>77424123353.35</v>
      </c>
      <c r="K26" s="84">
        <f t="shared" si="13"/>
        <v>0.4777633304395973</v>
      </c>
      <c r="L26" s="84">
        <f t="shared" si="14"/>
        <v>0.013429636497788798</v>
      </c>
      <c r="M26" s="85">
        <f t="shared" si="15"/>
        <v>0.013429636497788798</v>
      </c>
    </row>
    <row r="27" spans="1:13" ht="10.5" customHeight="1">
      <c r="A27" s="73"/>
      <c r="B27" s="72"/>
      <c r="C27" s="87"/>
      <c r="D27" s="87"/>
      <c r="E27" s="87"/>
      <c r="F27" s="69"/>
      <c r="G27" s="87"/>
      <c r="H27" s="87"/>
      <c r="I27" s="87"/>
      <c r="J27" s="74"/>
      <c r="K27" s="7"/>
      <c r="L27" s="7"/>
      <c r="M27" s="8"/>
    </row>
    <row r="28" spans="1:13" ht="19.5" customHeight="1" thickBot="1">
      <c r="A28" s="76" t="s">
        <v>5</v>
      </c>
      <c r="B28" s="77" t="s">
        <v>6</v>
      </c>
      <c r="C28" s="78">
        <f>+C21+C26</f>
        <v>594759724093</v>
      </c>
      <c r="D28" s="78">
        <f>+D21+D26</f>
        <v>594759724093</v>
      </c>
      <c r="E28" s="78">
        <f>+E21+E26</f>
        <v>74191739968</v>
      </c>
      <c r="F28" s="79">
        <f>+D28-E28</f>
        <v>520567984125</v>
      </c>
      <c r="G28" s="78">
        <f>+G21+G26</f>
        <v>267488825965.99</v>
      </c>
      <c r="H28" s="78">
        <f>+H21+H26</f>
        <v>66983017250.15</v>
      </c>
      <c r="I28" s="80">
        <f>+I21+I26</f>
        <v>53661527165.15</v>
      </c>
      <c r="J28" s="81">
        <f>+F28-G28</f>
        <v>253079158159.01</v>
      </c>
      <c r="K28" s="82">
        <f>+G28/F28</f>
        <v>0.5138403323354591</v>
      </c>
      <c r="L28" s="82">
        <f>+H28/F28</f>
        <v>0.12867294818896485</v>
      </c>
      <c r="M28" s="83">
        <f>+I28/F28</f>
        <v>0.10308264972412262</v>
      </c>
    </row>
    <row r="29" spans="1:13" ht="12.75">
      <c r="A29" s="44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ht="12.75">
      <c r="A30" s="102" t="s">
        <v>18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</row>
    <row r="31" spans="1:13" ht="12.75" customHeight="1">
      <c r="A31" s="102" t="s">
        <v>29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</row>
    <row r="32" spans="1:13" ht="24.75" customHeight="1" thickBot="1">
      <c r="A32" s="49"/>
      <c r="B32" s="49"/>
      <c r="C32" s="50"/>
      <c r="D32" s="50"/>
      <c r="E32" s="50"/>
      <c r="F32" s="50"/>
      <c r="G32" s="50"/>
      <c r="H32" s="50"/>
      <c r="I32" s="50"/>
      <c r="J32" s="48"/>
      <c r="K32" s="51"/>
      <c r="L32" s="51"/>
      <c r="M32" s="51"/>
    </row>
    <row r="33" spans="1:13" ht="54" customHeight="1" thickBot="1">
      <c r="A33" s="56"/>
      <c r="B33" s="57" t="s">
        <v>7</v>
      </c>
      <c r="C33" s="58" t="s">
        <v>16</v>
      </c>
      <c r="D33" s="58" t="s">
        <v>10</v>
      </c>
      <c r="E33" s="58" t="s">
        <v>23</v>
      </c>
      <c r="F33" s="58" t="s">
        <v>24</v>
      </c>
      <c r="G33" s="58" t="s">
        <v>20</v>
      </c>
      <c r="H33" s="58" t="s">
        <v>21</v>
      </c>
      <c r="I33" s="60" t="s">
        <v>22</v>
      </c>
      <c r="J33" s="97" t="s">
        <v>11</v>
      </c>
      <c r="K33" s="98" t="s">
        <v>14</v>
      </c>
      <c r="L33" s="99" t="s">
        <v>12</v>
      </c>
      <c r="M33" s="100" t="s">
        <v>13</v>
      </c>
    </row>
    <row r="34" spans="1:13" ht="12" customHeight="1">
      <c r="A34" s="24"/>
      <c r="B34" s="25"/>
      <c r="C34" s="26"/>
      <c r="D34" s="26"/>
      <c r="E34" s="26"/>
      <c r="F34" s="26"/>
      <c r="G34" s="26"/>
      <c r="H34" s="26"/>
      <c r="I34" s="28"/>
      <c r="J34" s="27"/>
      <c r="K34" s="26"/>
      <c r="L34" s="26"/>
      <c r="M34" s="28"/>
    </row>
    <row r="35" spans="1:13" ht="19.5" customHeight="1">
      <c r="A35" s="19" t="s">
        <v>3</v>
      </c>
      <c r="B35" s="29" t="s">
        <v>0</v>
      </c>
      <c r="C35" s="32">
        <f aca="true" t="shared" si="16" ref="C35:I35">SUM(C36:C39)</f>
        <v>14991789000</v>
      </c>
      <c r="D35" s="32">
        <f t="shared" si="16"/>
        <v>14991789000</v>
      </c>
      <c r="E35" s="32">
        <f t="shared" si="16"/>
        <v>554555000</v>
      </c>
      <c r="F35" s="32">
        <f t="shared" si="16"/>
        <v>14437234000</v>
      </c>
      <c r="G35" s="32">
        <f t="shared" si="16"/>
        <v>3173093085.37</v>
      </c>
      <c r="H35" s="32">
        <f t="shared" si="16"/>
        <v>1801420689.09</v>
      </c>
      <c r="I35" s="61">
        <f t="shared" si="16"/>
        <v>1762643094.11</v>
      </c>
      <c r="J35" s="33">
        <f aca="true" t="shared" si="17" ref="J35:J40">+F35-G35</f>
        <v>11264140914.630001</v>
      </c>
      <c r="K35" s="7">
        <f aca="true" t="shared" si="18" ref="K35:K40">+G35/F35</f>
        <v>0.21978538862568828</v>
      </c>
      <c r="L35" s="7">
        <f aca="true" t="shared" si="19" ref="L35:L40">+H35/F35</f>
        <v>0.12477602628661418</v>
      </c>
      <c r="M35" s="8">
        <f aca="true" t="shared" si="20" ref="M35:M40">+I35/F35</f>
        <v>0.12209008277555104</v>
      </c>
    </row>
    <row r="36" spans="1:13" ht="19.5" customHeight="1">
      <c r="A36" s="53"/>
      <c r="B36" s="16" t="s">
        <v>1</v>
      </c>
      <c r="C36" s="88">
        <v>12940875000</v>
      </c>
      <c r="D36" s="88">
        <v>12940875000</v>
      </c>
      <c r="E36" s="88">
        <v>554555000</v>
      </c>
      <c r="F36" s="88">
        <f>+D36-E36</f>
        <v>12386320000</v>
      </c>
      <c r="G36" s="35">
        <v>1625830009.57</v>
      </c>
      <c r="H36" s="35">
        <v>1625830009.57</v>
      </c>
      <c r="I36" s="64">
        <v>1625830009.57</v>
      </c>
      <c r="J36" s="55">
        <f t="shared" si="17"/>
        <v>10760489990.43</v>
      </c>
      <c r="K36" s="5">
        <f t="shared" si="18"/>
        <v>0.1312601329184132</v>
      </c>
      <c r="L36" s="5">
        <f t="shared" si="19"/>
        <v>0.1312601329184132</v>
      </c>
      <c r="M36" s="6">
        <f t="shared" si="20"/>
        <v>0.1312601329184132</v>
      </c>
    </row>
    <row r="37" spans="1:13" ht="19.5" customHeight="1">
      <c r="A37" s="53"/>
      <c r="B37" s="17" t="s">
        <v>19</v>
      </c>
      <c r="C37" s="35">
        <v>1916845000</v>
      </c>
      <c r="D37" s="35">
        <v>1916845000</v>
      </c>
      <c r="E37" s="35"/>
      <c r="F37" s="88">
        <f>+D37-E37</f>
        <v>1916845000</v>
      </c>
      <c r="G37" s="89">
        <v>1540062371.93</v>
      </c>
      <c r="H37" s="89">
        <v>168389975.65</v>
      </c>
      <c r="I37" s="90">
        <v>129612380.67</v>
      </c>
      <c r="J37" s="55">
        <f t="shared" si="17"/>
        <v>376782628.06999993</v>
      </c>
      <c r="K37" s="5">
        <f t="shared" si="18"/>
        <v>0.8034360482615965</v>
      </c>
      <c r="L37" s="5">
        <f t="shared" si="19"/>
        <v>0.08784746583578745</v>
      </c>
      <c r="M37" s="6">
        <f t="shared" si="20"/>
        <v>0.06761755941142868</v>
      </c>
    </row>
    <row r="38" spans="1:13" ht="19.5" customHeight="1">
      <c r="A38" s="53"/>
      <c r="B38" s="16" t="s">
        <v>8</v>
      </c>
      <c r="C38" s="35">
        <v>130249000</v>
      </c>
      <c r="D38" s="35">
        <v>130249000</v>
      </c>
      <c r="E38" s="35"/>
      <c r="F38" s="88">
        <f>+D38-E38</f>
        <v>130249000</v>
      </c>
      <c r="G38" s="35">
        <v>4160833.87</v>
      </c>
      <c r="H38" s="35">
        <v>4160833.87</v>
      </c>
      <c r="I38" s="64">
        <v>4160833.87</v>
      </c>
      <c r="J38" s="55">
        <f t="shared" si="17"/>
        <v>126088166.13</v>
      </c>
      <c r="K38" s="5">
        <f t="shared" si="18"/>
        <v>0.03194522698830701</v>
      </c>
      <c r="L38" s="5">
        <f t="shared" si="19"/>
        <v>0.03194522698830701</v>
      </c>
      <c r="M38" s="6">
        <f t="shared" si="20"/>
        <v>0.03194522698830701</v>
      </c>
    </row>
    <row r="39" spans="1:13" ht="31.5" customHeight="1">
      <c r="A39" s="15"/>
      <c r="B39" s="18" t="s">
        <v>27</v>
      </c>
      <c r="C39" s="35">
        <v>3820000</v>
      </c>
      <c r="D39" s="35">
        <v>3820000</v>
      </c>
      <c r="E39" s="35"/>
      <c r="F39" s="88">
        <f>+D39-E39</f>
        <v>3820000</v>
      </c>
      <c r="G39" s="88">
        <v>3039870</v>
      </c>
      <c r="H39" s="88">
        <v>3039870</v>
      </c>
      <c r="I39" s="91">
        <v>3039870</v>
      </c>
      <c r="J39" s="55">
        <f t="shared" si="17"/>
        <v>780130</v>
      </c>
      <c r="K39" s="5">
        <f t="shared" si="18"/>
        <v>0.7957774869109948</v>
      </c>
      <c r="L39" s="5">
        <f t="shared" si="19"/>
        <v>0.7957774869109948</v>
      </c>
      <c r="M39" s="6">
        <f t="shared" si="20"/>
        <v>0.7957774869109948</v>
      </c>
    </row>
    <row r="40" spans="1:13" ht="19.5" customHeight="1">
      <c r="A40" s="19" t="s">
        <v>4</v>
      </c>
      <c r="B40" s="14" t="s">
        <v>2</v>
      </c>
      <c r="C40" s="32">
        <v>12220588000</v>
      </c>
      <c r="D40" s="32">
        <v>12220588000</v>
      </c>
      <c r="E40" s="32">
        <v>0</v>
      </c>
      <c r="F40" s="32">
        <f>+D40-E40</f>
        <v>12220588000</v>
      </c>
      <c r="G40" s="92">
        <v>4211574857.18</v>
      </c>
      <c r="H40" s="93">
        <v>2533733</v>
      </c>
      <c r="I40" s="94">
        <v>2533733</v>
      </c>
      <c r="J40" s="33">
        <f t="shared" si="17"/>
        <v>8009013142.82</v>
      </c>
      <c r="K40" s="7">
        <f t="shared" si="18"/>
        <v>0.3446294774997733</v>
      </c>
      <c r="L40" s="7">
        <f t="shared" si="19"/>
        <v>0.00020733314959967556</v>
      </c>
      <c r="M40" s="8">
        <f t="shared" si="20"/>
        <v>0.00020733314959967556</v>
      </c>
    </row>
    <row r="41" spans="1:13" ht="9.75" customHeight="1">
      <c r="A41" s="54"/>
      <c r="B41" s="30"/>
      <c r="C41" s="95"/>
      <c r="D41" s="95"/>
      <c r="E41" s="95"/>
      <c r="F41" s="95"/>
      <c r="G41" s="95"/>
      <c r="H41" s="95"/>
      <c r="I41" s="96"/>
      <c r="J41" s="36"/>
      <c r="K41" s="38"/>
      <c r="L41" s="38"/>
      <c r="M41" s="52"/>
    </row>
    <row r="42" spans="1:13" ht="19.5" customHeight="1" thickBot="1">
      <c r="A42" s="22" t="s">
        <v>5</v>
      </c>
      <c r="B42" s="23" t="s">
        <v>6</v>
      </c>
      <c r="C42" s="41">
        <f>+C35+C40</f>
        <v>27212377000</v>
      </c>
      <c r="D42" s="41">
        <f aca="true" t="shared" si="21" ref="D42:I42">+D35+D40</f>
        <v>27212377000</v>
      </c>
      <c r="E42" s="41">
        <f t="shared" si="21"/>
        <v>554555000</v>
      </c>
      <c r="F42" s="41">
        <f t="shared" si="21"/>
        <v>26657822000</v>
      </c>
      <c r="G42" s="41">
        <f t="shared" si="21"/>
        <v>7384667942.549999</v>
      </c>
      <c r="H42" s="41">
        <f t="shared" si="21"/>
        <v>1803954422.09</v>
      </c>
      <c r="I42" s="62">
        <f t="shared" si="21"/>
        <v>1765176827.11</v>
      </c>
      <c r="J42" s="42">
        <f>+F42-G42</f>
        <v>19273154057.45</v>
      </c>
      <c r="K42" s="9">
        <f>+G42/F42</f>
        <v>0.277016927435032</v>
      </c>
      <c r="L42" s="9">
        <f>+H42/F42</f>
        <v>0.06767073551957846</v>
      </c>
      <c r="M42" s="10">
        <f>+I42/F42</f>
        <v>0.06621609323935015</v>
      </c>
    </row>
    <row r="43" ht="12.75">
      <c r="C43" s="1"/>
    </row>
    <row r="44" spans="2:15" ht="12.75">
      <c r="B44" s="101" t="s">
        <v>30</v>
      </c>
      <c r="C44" s="101"/>
      <c r="D44" s="101"/>
      <c r="E44" s="101"/>
      <c r="F44" s="101"/>
      <c r="G44" s="101"/>
      <c r="H44" s="101"/>
      <c r="I44" s="101"/>
      <c r="J44" s="3"/>
      <c r="K44" s="3"/>
      <c r="L44" s="3"/>
      <c r="M44" s="3"/>
      <c r="N44" s="3"/>
      <c r="O44" s="3"/>
    </row>
    <row r="45" spans="2:15" ht="12.75">
      <c r="B45" s="3" t="s">
        <v>31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2.75">
      <c r="B46" s="3" t="s">
        <v>32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3937007874015748" right="0" top="0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2020-03-03T14:17:29Z</cp:lastPrinted>
  <dcterms:created xsi:type="dcterms:W3CDTF">2011-02-09T13:24:23Z</dcterms:created>
  <dcterms:modified xsi:type="dcterms:W3CDTF">2020-03-03T14:17:30Z</dcterms:modified>
  <cp:category/>
  <cp:version/>
  <cp:contentType/>
  <cp:contentStatus/>
</cp:coreProperties>
</file>