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<sst xmlns="http://schemas.openxmlformats.org/spreadsheetml/2006/main" count="76" uniqueCount="35">
  <si>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</si>
  <si>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</si>
  <si>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</si>
  <si>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</si>
  <si>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</si>
  <si>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</si>
  <si>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</si>
  <si>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</si>
  <si>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</si>
  <si>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</si>
  <si>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</si>
  <si>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</si>
  <si>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</si>
  <si>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</si>
  <si>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</si>
  <si>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</si>
  <si>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</si>
  <si>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</si>
  <si>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</si>
  <si>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</si>
  <si>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</si>
  <si>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</si>
  <si>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</si>
  <si>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</si>
  <si>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</si>
  <si>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</si>
  <si>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</si>
  <si>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</si>
  <si>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</si>
  <si>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INFORME DE EJECUCIÓN PRESUPUESTAL ACUMULADA ENERO 31 DE 2020</t>
  </si>
  <si>
    <t>INFORME DE EJECUCIÓN PRESUPUESTAL ACUMULADA ENER0 31 DE 2020</t>
  </si>
  <si>
    <r>
      <rPr>
        <b/>
        <sz val="7"/>
        <color indexed="8"/>
        <rFont val="Arial"/>
        <family val="2"/>
      </rPr>
      <t>Fuente</t>
    </r>
    <r>
      <rPr>
        <sz val="7"/>
        <color indexed="8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</si>
  <si>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</si>
  <si>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</si>
  <si>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GENERADO : FEBRERO 03 DE 2020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</si>
</sst>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</numFmts>
  <fonts count="7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99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horizontal="left" vertical="center" wrapText="1" readingOrder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7" fillId="34" borderId="15" xfId="0" applyNumberFormat="1" applyFont="1" applyFill="1" applyBorder="1" applyAlignment="1">
      <alignment horizontal="right" vertical="center" wrapText="1"/>
    </xf>
    <xf numFmtId="10" fontId="62" fillId="34" borderId="0" xfId="0" applyNumberFormat="1" applyFont="1" applyFill="1" applyBorder="1" applyAlignment="1">
      <alignment horizontal="right" vertical="center" wrapText="1"/>
    </xf>
    <xf numFmtId="10" fontId="7" fillId="34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10" fontId="62" fillId="33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 wrapText="1"/>
    </xf>
    <xf numFmtId="4" fontId="7" fillId="0" borderId="0" xfId="0" applyNumberFormat="1" applyFont="1" applyAlignment="1">
      <alignment horizontal="centerContinuous" vertical="center" wrapText="1"/>
    </xf>
    <xf numFmtId="4" fontId="7" fillId="0" borderId="0" xfId="0" applyNumberFormat="1" applyFont="1" applyBorder="1" applyAlignment="1">
      <alignment horizontal="centerContinuous" vertical="center" wrapText="1"/>
    </xf>
    <xf numFmtId="10" fontId="7" fillId="34" borderId="1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 vertical="center" wrapText="1"/>
    </xf>
    <xf numFmtId="0" fontId="63" fillId="35" borderId="18" xfId="0" applyFont="1" applyFill="1" applyBorder="1" applyAlignment="1">
      <alignment/>
    </xf>
    <xf numFmtId="0" fontId="64" fillId="35" borderId="19" xfId="0" applyFont="1" applyFill="1" applyBorder="1" applyAlignment="1">
      <alignment horizontal="center" vertical="center"/>
    </xf>
    <xf numFmtId="4" fontId="64" fillId="35" borderId="19" xfId="0" applyNumberFormat="1" applyFont="1" applyFill="1" applyBorder="1" applyAlignment="1">
      <alignment horizontal="center" vertical="justify" wrapText="1"/>
    </xf>
    <xf numFmtId="0" fontId="64" fillId="35" borderId="19" xfId="0" applyFont="1" applyFill="1" applyBorder="1" applyAlignment="1">
      <alignment horizontal="center" vertical="justify" wrapText="1"/>
    </xf>
    <xf numFmtId="4" fontId="64" fillId="35" borderId="20" xfId="0" applyNumberFormat="1" applyFont="1" applyFill="1" applyBorder="1" applyAlignment="1">
      <alignment horizontal="center" vertical="justify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0" fontId="64" fillId="35" borderId="20" xfId="0" applyFont="1" applyFill="1" applyBorder="1" applyAlignment="1">
      <alignment horizontal="center" vertical="justify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Border="1" applyAlignment="1">
      <alignment horizontal="right" vertical="center" wrapText="1" readingOrder="1"/>
    </xf>
    <xf numFmtId="4" fontId="1" fillId="0" borderId="0" xfId="0" applyNumberFormat="1" applyFont="1" applyFill="1" applyBorder="1" applyAlignment="1">
      <alignment horizontal="right" vertical="center" wrapText="1"/>
    </xf>
    <xf numFmtId="4" fontId="66" fillId="33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7" fillId="36" borderId="21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vertical="center"/>
    </xf>
    <xf numFmtId="4" fontId="3" fillId="36" borderId="22" xfId="0" applyNumberFormat="1" applyFont="1" applyFill="1" applyBorder="1" applyAlignment="1">
      <alignment horizontal="right" vertical="center" wrapText="1"/>
    </xf>
    <xf numFmtId="4" fontId="66" fillId="36" borderId="22" xfId="0" applyNumberFormat="1" applyFont="1" applyFill="1" applyBorder="1" applyAlignment="1">
      <alignment horizontal="right" vertical="center" wrapText="1" readingOrder="1"/>
    </xf>
    <xf numFmtId="4" fontId="3" fillId="36" borderId="23" xfId="0" applyNumberFormat="1" applyFont="1" applyFill="1" applyBorder="1" applyAlignment="1">
      <alignment horizontal="right" vertical="center" wrapText="1"/>
    </xf>
    <xf numFmtId="4" fontId="3" fillId="36" borderId="21" xfId="0" applyNumberFormat="1" applyFont="1" applyFill="1" applyBorder="1" applyAlignment="1">
      <alignment horizontal="right" vertical="center" wrapText="1"/>
    </xf>
    <xf numFmtId="10" fontId="7" fillId="36" borderId="22" xfId="0" applyNumberFormat="1" applyFont="1" applyFill="1" applyBorder="1" applyAlignment="1">
      <alignment horizontal="right" vertical="center" wrapText="1"/>
    </xf>
    <xf numFmtId="10" fontId="7" fillId="36" borderId="24" xfId="0" applyNumberFormat="1" applyFont="1" applyFill="1" applyBorder="1" applyAlignment="1">
      <alignment horizontal="right" vertical="center" wrapText="1"/>
    </xf>
    <xf numFmtId="10" fontId="3" fillId="33" borderId="0" xfId="0" applyNumberFormat="1" applyFont="1" applyFill="1" applyBorder="1" applyAlignment="1">
      <alignment horizontal="right" vertical="center" wrapText="1"/>
    </xf>
    <xf numFmtId="10" fontId="3" fillId="33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 readingOrder="1"/>
    </xf>
    <xf numFmtId="4" fontId="11" fillId="0" borderId="0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61" fillId="0" borderId="10" xfId="0" applyNumberFormat="1" applyFont="1" applyFill="1" applyBorder="1" applyAlignment="1">
      <alignment horizontal="right" vertical="center" wrapText="1" readingOrder="1"/>
    </xf>
    <xf numFmtId="4" fontId="68" fillId="33" borderId="0" xfId="0" applyNumberFormat="1" applyFont="1" applyFill="1" applyBorder="1" applyAlignment="1">
      <alignment horizontal="right" vertical="center" wrapText="1" readingOrder="1"/>
    </xf>
    <xf numFmtId="4" fontId="10" fillId="33" borderId="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0" fontId="2" fillId="0" borderId="0" xfId="0" applyFont="1" applyFill="1" applyBorder="1" applyAlignment="1">
      <alignment readingOrder="1"/>
    </xf>
    <xf numFmtId="0" fontId="14" fillId="0" borderId="0" xfId="0" applyFont="1" applyFill="1" applyBorder="1" applyAlignment="1">
      <alignment vertical="center" wrapText="1" readingOrder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0" fillId="37" borderId="19" xfId="0" applyFont="1" applyFill="1" applyBorder="1" applyAlignment="1">
      <alignment horizontal="center" vertical="justify" wrapText="1"/>
    </xf>
    <xf numFmtId="0" fontId="71" fillId="37" borderId="19" xfId="0" applyFont="1" applyFill="1" applyBorder="1" applyAlignment="1">
      <alignment horizontal="center" vertical="justify" wrapText="1"/>
    </xf>
    <xf numFmtId="0" fontId="71" fillId="37" borderId="19" xfId="0" applyFont="1" applyFill="1" applyBorder="1" applyAlignment="1">
      <alignment horizontal="center" vertical="justify"/>
    </xf>
    <xf numFmtId="0" fontId="71" fillId="37" borderId="20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5" zoomScaleNormal="115" zoomScalePageLayoutView="0" workbookViewId="0" topLeftCell="A27">
      <selection activeCell="A49" sqref="A49"/>
    </sheetView>
  </sheetViews>
  <sheetFormatPr defaultColWidth="11.421875" defaultRowHeight="12.75"/>
  <cols>
    <col min="1" max="1" width="2.57421875" style="0" customWidth="1"/>
    <col min="2" max="2" width="32.421875" style="0" customWidth="1"/>
    <col min="3" max="3" width="17.421875" style="0" customWidth="1"/>
    <col min="4" max="4" width="18.7109375" style="0" customWidth="1"/>
    <col min="5" max="5" width="15.8515625" style="0" customWidth="1"/>
    <col min="6" max="6" width="17.28125" style="0" customWidth="1"/>
    <col min="7" max="7" width="19.140625" style="0" customWidth="1"/>
    <col min="8" max="8" width="15.7109375" style="0" customWidth="1"/>
    <col min="9" max="9" width="17.281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spans="1:13" ht="18">
      <c r="A1" s="103" t="s">
        <v>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>
      <c r="A2" s="103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3:13" ht="24" customHeight="1" thickBot="1">
      <c r="C3" s="1"/>
      <c r="D3" s="1"/>
      <c r="E3" s="1"/>
      <c r="F3" s="1"/>
      <c r="G3" s="1"/>
      <c r="H3" s="1"/>
      <c r="I3" s="1"/>
      <c r="J3" s="4" t="s">
        <v>34</v>
      </c>
      <c r="K3" s="2"/>
      <c r="L3" s="2"/>
      <c r="M3" s="2"/>
    </row>
    <row r="4" spans="1:13" ht="60" customHeight="1" thickBot="1">
      <c r="A4" s="56"/>
      <c r="B4" s="57" t="s">
        <v>7</v>
      </c>
      <c r="C4" s="58" t="s">
        <v>16</v>
      </c>
      <c r="D4" s="59" t="s">
        <v>10</v>
      </c>
      <c r="E4" s="58" t="s">
        <v>23</v>
      </c>
      <c r="F4" s="58" t="s">
        <v>24</v>
      </c>
      <c r="G4" s="59" t="s">
        <v>26</v>
      </c>
      <c r="H4" s="59" t="s">
        <v>28</v>
      </c>
      <c r="I4" s="63" t="s">
        <v>22</v>
      </c>
      <c r="J4" s="105" t="s">
        <v>11</v>
      </c>
      <c r="K4" s="106" t="s">
        <v>14</v>
      </c>
      <c r="L4" s="107" t="s">
        <v>12</v>
      </c>
      <c r="M4" s="108" t="s">
        <v>13</v>
      </c>
    </row>
    <row r="5" spans="1:13" ht="10.5" customHeight="1">
      <c r="A5" s="11"/>
      <c r="B5" s="12"/>
      <c r="C5" s="12"/>
      <c r="D5" s="12"/>
      <c r="E5" s="12"/>
      <c r="F5" s="12"/>
      <c r="G5" s="12"/>
      <c r="H5" s="12"/>
      <c r="I5" s="31"/>
      <c r="J5" s="12"/>
      <c r="K5" s="12"/>
      <c r="L5" s="12"/>
      <c r="M5" s="31"/>
    </row>
    <row r="6" spans="1:13" ht="36" customHeight="1">
      <c r="A6" s="13" t="s">
        <v>3</v>
      </c>
      <c r="B6" s="14" t="s">
        <v>0</v>
      </c>
      <c r="C6" s="32">
        <f>SUM(C7:C10)</f>
        <v>393304915000</v>
      </c>
      <c r="D6" s="32">
        <f aca="true" t="shared" si="0" ref="D6:I6">SUM(D7:D10)</f>
        <v>393304915000</v>
      </c>
      <c r="E6" s="32">
        <f t="shared" si="0"/>
        <v>554555000</v>
      </c>
      <c r="F6" s="32">
        <f t="shared" si="0"/>
        <v>392750360000</v>
      </c>
      <c r="G6" s="32">
        <f t="shared" si="0"/>
        <v>43265391949.35</v>
      </c>
      <c r="H6" s="32">
        <f t="shared" si="0"/>
        <v>11067099200.86</v>
      </c>
      <c r="I6" s="61">
        <f t="shared" si="0"/>
        <v>9751231117.52</v>
      </c>
      <c r="J6" s="32">
        <f aca="true" t="shared" si="1" ref="J6:J11">+F6-G6</f>
        <v>349484968050.65</v>
      </c>
      <c r="K6" s="34">
        <f aca="true" t="shared" si="2" ref="K6:K11">+G6/F6</f>
        <v>0.11016003129659767</v>
      </c>
      <c r="L6" s="34">
        <f aca="true" t="shared" si="3" ref="L6:L11">+H6/F6</f>
        <v>0.028178457177887757</v>
      </c>
      <c r="M6" s="8">
        <f aca="true" t="shared" si="4" ref="M6:M11">+I6/F6</f>
        <v>0.024828064110545948</v>
      </c>
    </row>
    <row r="7" spans="1:13" ht="18" customHeight="1">
      <c r="A7" s="15"/>
      <c r="B7" s="16" t="s">
        <v>1</v>
      </c>
      <c r="C7" s="35">
        <f aca="true" t="shared" si="5" ref="C7:E8">+C21+C35</f>
        <v>52247396000</v>
      </c>
      <c r="D7" s="35">
        <f t="shared" si="5"/>
        <v>52247396000</v>
      </c>
      <c r="E7" s="35">
        <f t="shared" si="5"/>
        <v>554555000</v>
      </c>
      <c r="F7" s="35">
        <f>+D7-E7</f>
        <v>51692841000</v>
      </c>
      <c r="G7" s="35">
        <f aca="true" t="shared" si="6" ref="G7:I8">+G21+G35</f>
        <v>3596523164.5699997</v>
      </c>
      <c r="H7" s="35">
        <f t="shared" si="6"/>
        <v>3270482435.0699997</v>
      </c>
      <c r="I7" s="64">
        <f t="shared" si="6"/>
        <v>3243169580.0699997</v>
      </c>
      <c r="J7" s="66">
        <f t="shared" si="1"/>
        <v>48096317835.43</v>
      </c>
      <c r="K7" s="37">
        <f t="shared" si="2"/>
        <v>0.06957487913210264</v>
      </c>
      <c r="L7" s="37">
        <f t="shared" si="3"/>
        <v>0.06326760866306419</v>
      </c>
      <c r="M7" s="52">
        <f t="shared" si="4"/>
        <v>0.06273924043118466</v>
      </c>
    </row>
    <row r="8" spans="1:13" ht="29.25" customHeight="1">
      <c r="A8" s="15"/>
      <c r="B8" s="17" t="s">
        <v>19</v>
      </c>
      <c r="C8" s="35">
        <f t="shared" si="5"/>
        <v>21345099000</v>
      </c>
      <c r="D8" s="35">
        <f t="shared" si="5"/>
        <v>21345099000</v>
      </c>
      <c r="E8" s="35">
        <f t="shared" si="5"/>
        <v>0</v>
      </c>
      <c r="F8" s="35">
        <f>+D8-E8</f>
        <v>21345099000</v>
      </c>
      <c r="G8" s="35">
        <f t="shared" si="6"/>
        <v>13842279761.11</v>
      </c>
      <c r="H8" s="35">
        <f t="shared" si="6"/>
        <v>509984830.12</v>
      </c>
      <c r="I8" s="64">
        <f t="shared" si="6"/>
        <v>501884454.78</v>
      </c>
      <c r="J8" s="66">
        <f t="shared" si="1"/>
        <v>7502819238.889999</v>
      </c>
      <c r="K8" s="37">
        <f t="shared" si="2"/>
        <v>0.6484992063569254</v>
      </c>
      <c r="L8" s="37">
        <f t="shared" si="3"/>
        <v>0.02389236190096846</v>
      </c>
      <c r="M8" s="52">
        <f t="shared" si="4"/>
        <v>0.02351286610476719</v>
      </c>
    </row>
    <row r="9" spans="1:13" ht="27.75" customHeight="1">
      <c r="A9" s="15"/>
      <c r="B9" s="16" t="s">
        <v>8</v>
      </c>
      <c r="C9" s="35">
        <f>+C23+C37</f>
        <v>307251533000</v>
      </c>
      <c r="D9" s="35">
        <f aca="true" t="shared" si="7" ref="D9:I9">+D23+D37</f>
        <v>307251533000</v>
      </c>
      <c r="E9" s="35">
        <f t="shared" si="7"/>
        <v>0</v>
      </c>
      <c r="F9" s="35">
        <f t="shared" si="7"/>
        <v>307251533000</v>
      </c>
      <c r="G9" s="35">
        <f t="shared" si="7"/>
        <v>16109590345.67</v>
      </c>
      <c r="H9" s="35">
        <f t="shared" si="7"/>
        <v>7283592065.67</v>
      </c>
      <c r="I9" s="64">
        <f t="shared" si="7"/>
        <v>6003137212.67</v>
      </c>
      <c r="J9" s="66">
        <f t="shared" si="1"/>
        <v>291141942654.33</v>
      </c>
      <c r="K9" s="37">
        <f t="shared" si="2"/>
        <v>0.0524312773588993</v>
      </c>
      <c r="L9" s="37">
        <f t="shared" si="3"/>
        <v>0.023705632953408242</v>
      </c>
      <c r="M9" s="52">
        <f t="shared" si="4"/>
        <v>0.019538184737616916</v>
      </c>
    </row>
    <row r="10" spans="1:13" ht="33.75" customHeight="1">
      <c r="A10" s="15"/>
      <c r="B10" s="18" t="s">
        <v>27</v>
      </c>
      <c r="C10" s="35">
        <f aca="true" t="shared" si="8" ref="C10:E11">+C24+C38</f>
        <v>12460887000</v>
      </c>
      <c r="D10" s="35">
        <f>+D24+D38</f>
        <v>12460887000</v>
      </c>
      <c r="E10" s="35">
        <f t="shared" si="8"/>
        <v>0</v>
      </c>
      <c r="F10" s="35">
        <f>+D10-E10</f>
        <v>12460887000</v>
      </c>
      <c r="G10" s="35">
        <f aca="true" t="shared" si="9" ref="G10:I11">+G24+G38</f>
        <v>9716998678</v>
      </c>
      <c r="H10" s="35">
        <f t="shared" si="9"/>
        <v>3039870</v>
      </c>
      <c r="I10" s="64">
        <f t="shared" si="9"/>
        <v>3039870</v>
      </c>
      <c r="J10" s="66">
        <f t="shared" si="1"/>
        <v>2743888322</v>
      </c>
      <c r="K10" s="37">
        <f t="shared" si="2"/>
        <v>0.7797999193797359</v>
      </c>
      <c r="L10" s="37">
        <f t="shared" si="3"/>
        <v>0.00024395293850269247</v>
      </c>
      <c r="M10" s="52">
        <f t="shared" si="4"/>
        <v>0.00024395293850269247</v>
      </c>
    </row>
    <row r="11" spans="1:13" ht="37.5" customHeight="1">
      <c r="A11" s="19" t="s">
        <v>4</v>
      </c>
      <c r="B11" s="14" t="s">
        <v>2</v>
      </c>
      <c r="C11" s="32">
        <f t="shared" si="8"/>
        <v>228667186093</v>
      </c>
      <c r="D11" s="32">
        <f t="shared" si="8"/>
        <v>228667186093</v>
      </c>
      <c r="E11" s="32">
        <f t="shared" si="8"/>
        <v>0</v>
      </c>
      <c r="F11" s="32">
        <f>+D11-E11</f>
        <v>228667186093</v>
      </c>
      <c r="G11" s="32">
        <f>+G25+G39</f>
        <v>9149721458.18</v>
      </c>
      <c r="H11" s="32">
        <f t="shared" si="9"/>
        <v>0</v>
      </c>
      <c r="I11" s="61">
        <f t="shared" si="9"/>
        <v>0</v>
      </c>
      <c r="J11" s="32">
        <f t="shared" si="1"/>
        <v>219517464634.82</v>
      </c>
      <c r="K11" s="34">
        <f t="shared" si="2"/>
        <v>0.040013268254671074</v>
      </c>
      <c r="L11" s="34">
        <f t="shared" si="3"/>
        <v>0</v>
      </c>
      <c r="M11" s="8">
        <f t="shared" si="4"/>
        <v>0</v>
      </c>
    </row>
    <row r="12" spans="1:13" ht="11.25" customHeight="1">
      <c r="A12" s="20"/>
      <c r="B12" s="21"/>
      <c r="C12" s="39"/>
      <c r="D12" s="40"/>
      <c r="E12" s="40"/>
      <c r="F12" s="40"/>
      <c r="G12" s="40"/>
      <c r="H12" s="40"/>
      <c r="I12" s="65"/>
      <c r="J12" s="66"/>
      <c r="K12" s="37"/>
      <c r="L12" s="37"/>
      <c r="M12" s="52"/>
    </row>
    <row r="13" spans="1:13" ht="19.5" customHeight="1" thickBot="1">
      <c r="A13" s="22" t="s">
        <v>5</v>
      </c>
      <c r="B13" s="23" t="s">
        <v>6</v>
      </c>
      <c r="C13" s="41">
        <f>+C27+C41</f>
        <v>621972101093</v>
      </c>
      <c r="D13" s="41">
        <f aca="true" t="shared" si="10" ref="D13:I13">+D27+D41</f>
        <v>621972101093</v>
      </c>
      <c r="E13" s="41">
        <f t="shared" si="10"/>
        <v>554555000</v>
      </c>
      <c r="F13" s="41">
        <f t="shared" si="10"/>
        <v>621417546093</v>
      </c>
      <c r="G13" s="41">
        <f t="shared" si="10"/>
        <v>52415113407.53</v>
      </c>
      <c r="H13" s="41">
        <f t="shared" si="10"/>
        <v>11067099200.86</v>
      </c>
      <c r="I13" s="62">
        <f t="shared" si="10"/>
        <v>9751231117.52</v>
      </c>
      <c r="J13" s="41">
        <f>+F13-G13</f>
        <v>569002432685.47</v>
      </c>
      <c r="K13" s="43">
        <f>+G13/F13</f>
        <v>0.0843476559956768</v>
      </c>
      <c r="L13" s="43">
        <f>+H13/F13</f>
        <v>0.017809441124476588</v>
      </c>
      <c r="M13" s="10">
        <f>+I13/F13</f>
        <v>0.015691914685750846</v>
      </c>
    </row>
    <row r="14" spans="1:13" ht="9.75" customHeight="1">
      <c r="A14" s="44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7"/>
    </row>
    <row r="15" spans="1:13" ht="12.75">
      <c r="A15" s="101" t="s">
        <v>17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5" customHeight="1">
      <c r="A16" s="101" t="s">
        <v>29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24.75" customHeight="1" thickBot="1">
      <c r="A17" s="44"/>
      <c r="B17" s="44"/>
      <c r="C17" s="45"/>
      <c r="D17" s="45"/>
      <c r="E17" s="45"/>
      <c r="F17" s="45"/>
      <c r="G17" s="45"/>
      <c r="H17" s="45"/>
      <c r="I17" s="45"/>
      <c r="J17" s="48"/>
      <c r="K17" s="26"/>
      <c r="L17" s="26"/>
      <c r="M17" s="26"/>
    </row>
    <row r="18" spans="1:13" ht="48.75" customHeight="1" thickBot="1">
      <c r="A18" s="56"/>
      <c r="B18" s="57" t="s">
        <v>7</v>
      </c>
      <c r="C18" s="58" t="s">
        <v>16</v>
      </c>
      <c r="D18" s="58" t="s">
        <v>10</v>
      </c>
      <c r="E18" s="58" t="s">
        <v>23</v>
      </c>
      <c r="F18" s="58" t="s">
        <v>24</v>
      </c>
      <c r="G18" s="58" t="s">
        <v>26</v>
      </c>
      <c r="H18" s="58" t="s">
        <v>15</v>
      </c>
      <c r="I18" s="58" t="s">
        <v>25</v>
      </c>
      <c r="J18" s="105" t="s">
        <v>11</v>
      </c>
      <c r="K18" s="106" t="s">
        <v>14</v>
      </c>
      <c r="L18" s="107" t="s">
        <v>12</v>
      </c>
      <c r="M18" s="108" t="s">
        <v>13</v>
      </c>
    </row>
    <row r="19" spans="1:13" ht="13.5" customHeight="1">
      <c r="A19" s="24"/>
      <c r="B19" s="25"/>
      <c r="C19" s="26"/>
      <c r="D19" s="26"/>
      <c r="E19" s="26"/>
      <c r="F19" s="26"/>
      <c r="G19" s="26"/>
      <c r="H19" s="26"/>
      <c r="I19" s="26"/>
      <c r="J19" s="27"/>
      <c r="K19" s="26"/>
      <c r="L19" s="26"/>
      <c r="M19" s="28"/>
    </row>
    <row r="20" spans="1:13" ht="19.5" customHeight="1">
      <c r="A20" s="13" t="s">
        <v>3</v>
      </c>
      <c r="B20" s="67" t="s">
        <v>0</v>
      </c>
      <c r="C20" s="68">
        <f>SUM(C21:C24)</f>
        <v>378313126000</v>
      </c>
      <c r="D20" s="68">
        <f aca="true" t="shared" si="11" ref="D20:I20">SUM(D21:D24)</f>
        <v>378313126000</v>
      </c>
      <c r="E20" s="68">
        <f t="shared" si="11"/>
        <v>0</v>
      </c>
      <c r="F20" s="68">
        <f t="shared" si="11"/>
        <v>378313126000</v>
      </c>
      <c r="G20" s="68">
        <f t="shared" si="11"/>
        <v>41041225790.89</v>
      </c>
      <c r="H20" s="68">
        <f t="shared" si="11"/>
        <v>10244220489.66</v>
      </c>
      <c r="I20" s="68">
        <f t="shared" si="11"/>
        <v>8955665261.32</v>
      </c>
      <c r="J20" s="74">
        <f aca="true" t="shared" si="12" ref="J20:J25">+F20-G20</f>
        <v>337271900209.11</v>
      </c>
      <c r="K20" s="7">
        <f aca="true" t="shared" si="13" ref="K20:K25">+G20/F20</f>
        <v>0.10848480523218748</v>
      </c>
      <c r="L20" s="7">
        <f aca="true" t="shared" si="14" ref="L20:L25">+H20/F20</f>
        <v>0.02707868108615401</v>
      </c>
      <c r="M20" s="8">
        <f aca="true" t="shared" si="15" ref="M20:M25">+I20/F20</f>
        <v>0.02367262631357919</v>
      </c>
    </row>
    <row r="21" spans="1:13" ht="25.5" customHeight="1">
      <c r="A21" s="15"/>
      <c r="B21" s="17" t="s">
        <v>1</v>
      </c>
      <c r="C21" s="69">
        <v>39306521000</v>
      </c>
      <c r="D21" s="69">
        <v>39306521000</v>
      </c>
      <c r="E21" s="69">
        <v>0</v>
      </c>
      <c r="F21" s="69">
        <f>+D21-E21</f>
        <v>39306521000</v>
      </c>
      <c r="G21" s="86">
        <v>2831842984.37</v>
      </c>
      <c r="H21" s="86">
        <v>2505802254.87</v>
      </c>
      <c r="I21" s="69">
        <v>2505802254.87</v>
      </c>
      <c r="J21" s="75">
        <f t="shared" si="12"/>
        <v>36474678015.63</v>
      </c>
      <c r="K21" s="5">
        <f t="shared" si="13"/>
        <v>0.07204511903686414</v>
      </c>
      <c r="L21" s="5">
        <f t="shared" si="14"/>
        <v>0.06375029361845583</v>
      </c>
      <c r="M21" s="6">
        <f t="shared" si="15"/>
        <v>0.06375029361845583</v>
      </c>
    </row>
    <row r="22" spans="1:13" ht="24.75" customHeight="1">
      <c r="A22" s="15"/>
      <c r="B22" s="17" t="s">
        <v>19</v>
      </c>
      <c r="C22" s="70">
        <v>19428254000</v>
      </c>
      <c r="D22" s="70">
        <v>19428254000</v>
      </c>
      <c r="E22" s="69">
        <v>0</v>
      </c>
      <c r="F22" s="69">
        <f>+D22-E22</f>
        <v>19428254000</v>
      </c>
      <c r="G22" s="69">
        <v>12386131547.85</v>
      </c>
      <c r="H22" s="69">
        <v>455124064.12</v>
      </c>
      <c r="I22" s="69">
        <v>447023688.78</v>
      </c>
      <c r="J22" s="75">
        <f t="shared" si="12"/>
        <v>7042122452.15</v>
      </c>
      <c r="K22" s="5">
        <f t="shared" si="13"/>
        <v>0.6375318928736469</v>
      </c>
      <c r="L22" s="5">
        <f t="shared" si="14"/>
        <v>0.023425886037932178</v>
      </c>
      <c r="M22" s="6">
        <f t="shared" si="15"/>
        <v>0.023008948142226263</v>
      </c>
    </row>
    <row r="23" spans="1:13" ht="21" customHeight="1">
      <c r="A23" s="15"/>
      <c r="B23" s="17" t="s">
        <v>8</v>
      </c>
      <c r="C23" s="70">
        <v>307121284000</v>
      </c>
      <c r="D23" s="70">
        <v>307121284000</v>
      </c>
      <c r="E23" s="69">
        <v>0</v>
      </c>
      <c r="F23" s="69">
        <f>+D23-E23</f>
        <v>307121284000</v>
      </c>
      <c r="G23" s="70">
        <v>16109292450.67</v>
      </c>
      <c r="H23" s="87">
        <v>7283294170.67</v>
      </c>
      <c r="I23" s="87">
        <v>6002839317.67</v>
      </c>
      <c r="J23" s="75">
        <f t="shared" si="12"/>
        <v>291011991549.33</v>
      </c>
      <c r="K23" s="5">
        <f t="shared" si="13"/>
        <v>0.0524525433107723</v>
      </c>
      <c r="L23" s="5">
        <f t="shared" si="14"/>
        <v>0.02371471646579206</v>
      </c>
      <c r="M23" s="6">
        <f t="shared" si="15"/>
        <v>0.019545500850634633</v>
      </c>
    </row>
    <row r="24" spans="1:13" ht="39" customHeight="1">
      <c r="A24" s="15"/>
      <c r="B24" s="18" t="s">
        <v>27</v>
      </c>
      <c r="C24" s="70">
        <v>12457067000</v>
      </c>
      <c r="D24" s="70">
        <v>12457067000</v>
      </c>
      <c r="E24" s="69">
        <v>0</v>
      </c>
      <c r="F24" s="69">
        <f>+D24-E24</f>
        <v>12457067000</v>
      </c>
      <c r="G24" s="69">
        <v>9713958808</v>
      </c>
      <c r="H24" s="69"/>
      <c r="I24" s="69"/>
      <c r="J24" s="75">
        <f t="shared" si="12"/>
        <v>2743108192</v>
      </c>
      <c r="K24" s="5">
        <f t="shared" si="13"/>
        <v>0.7797950198068293</v>
      </c>
      <c r="L24" s="5">
        <f t="shared" si="14"/>
        <v>0</v>
      </c>
      <c r="M24" s="6">
        <f t="shared" si="15"/>
        <v>0</v>
      </c>
    </row>
    <row r="25" spans="1:13" ht="19.5" customHeight="1">
      <c r="A25" s="19" t="s">
        <v>4</v>
      </c>
      <c r="B25" s="67" t="s">
        <v>2</v>
      </c>
      <c r="C25" s="68">
        <v>216446598093</v>
      </c>
      <c r="D25" s="68">
        <v>216446598093</v>
      </c>
      <c r="E25" s="71"/>
      <c r="F25" s="71">
        <f>+D25-E25</f>
        <v>216446598093</v>
      </c>
      <c r="G25" s="68">
        <v>6401795726</v>
      </c>
      <c r="H25" s="68">
        <v>0</v>
      </c>
      <c r="I25" s="68">
        <v>0</v>
      </c>
      <c r="J25" s="74">
        <f t="shared" si="12"/>
        <v>210044802367</v>
      </c>
      <c r="K25" s="84">
        <f t="shared" si="13"/>
        <v>0.029576790683720326</v>
      </c>
      <c r="L25" s="84">
        <f t="shared" si="14"/>
        <v>0</v>
      </c>
      <c r="M25" s="85">
        <f t="shared" si="15"/>
        <v>0</v>
      </c>
    </row>
    <row r="26" spans="1:13" ht="10.5" customHeight="1">
      <c r="A26" s="73"/>
      <c r="B26" s="72"/>
      <c r="C26" s="88"/>
      <c r="D26" s="88"/>
      <c r="E26" s="88"/>
      <c r="F26" s="69"/>
      <c r="G26" s="88"/>
      <c r="H26" s="88"/>
      <c r="I26" s="88"/>
      <c r="J26" s="74"/>
      <c r="K26" s="7"/>
      <c r="L26" s="7"/>
      <c r="M26" s="8"/>
    </row>
    <row r="27" spans="1:13" ht="19.5" customHeight="1" thickBot="1">
      <c r="A27" s="76" t="s">
        <v>5</v>
      </c>
      <c r="B27" s="77" t="s">
        <v>6</v>
      </c>
      <c r="C27" s="78">
        <f>+C20+C25</f>
        <v>594759724093</v>
      </c>
      <c r="D27" s="78">
        <f>+D20+D25</f>
        <v>594759724093</v>
      </c>
      <c r="E27" s="78">
        <f>+E20+E25</f>
        <v>0</v>
      </c>
      <c r="F27" s="79">
        <f>+D27-E27</f>
        <v>594759724093</v>
      </c>
      <c r="G27" s="78">
        <f>+G20+G25</f>
        <v>47443021516.89</v>
      </c>
      <c r="H27" s="78">
        <f>+H20+H25</f>
        <v>10244220489.66</v>
      </c>
      <c r="I27" s="80">
        <f>+I20+I25</f>
        <v>8955665261.32</v>
      </c>
      <c r="J27" s="81">
        <f>+F27-G27</f>
        <v>547316702576.11</v>
      </c>
      <c r="K27" s="82">
        <f>+G27/F27</f>
        <v>0.0797683830882125</v>
      </c>
      <c r="L27" s="82">
        <f>+H27/F27</f>
        <v>0.017224132829912597</v>
      </c>
      <c r="M27" s="83">
        <f>+I27/F27</f>
        <v>0.015057618898080665</v>
      </c>
    </row>
    <row r="28" spans="1:13" ht="12.75">
      <c r="A28" s="44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>
      <c r="A29" s="101" t="s">
        <v>18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2.75" customHeight="1">
      <c r="A30" s="101" t="s">
        <v>30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ht="24.75" customHeight="1" thickBot="1">
      <c r="A31" s="49"/>
      <c r="B31" s="49"/>
      <c r="C31" s="50"/>
      <c r="D31" s="50"/>
      <c r="E31" s="50"/>
      <c r="F31" s="50"/>
      <c r="G31" s="50"/>
      <c r="H31" s="50"/>
      <c r="I31" s="50"/>
      <c r="J31" s="48"/>
      <c r="K31" s="51"/>
      <c r="L31" s="51"/>
      <c r="M31" s="51"/>
    </row>
    <row r="32" spans="1:13" ht="54" customHeight="1" thickBot="1">
      <c r="A32" s="56"/>
      <c r="B32" s="57" t="s">
        <v>7</v>
      </c>
      <c r="C32" s="58" t="s">
        <v>16</v>
      </c>
      <c r="D32" s="58" t="s">
        <v>10</v>
      </c>
      <c r="E32" s="58" t="s">
        <v>23</v>
      </c>
      <c r="F32" s="58" t="s">
        <v>24</v>
      </c>
      <c r="G32" s="58" t="s">
        <v>20</v>
      </c>
      <c r="H32" s="58" t="s">
        <v>21</v>
      </c>
      <c r="I32" s="60" t="s">
        <v>22</v>
      </c>
      <c r="J32" s="105" t="s">
        <v>11</v>
      </c>
      <c r="K32" s="106" t="s">
        <v>14</v>
      </c>
      <c r="L32" s="107" t="s">
        <v>12</v>
      </c>
      <c r="M32" s="108" t="s">
        <v>13</v>
      </c>
    </row>
    <row r="33" spans="1:13" ht="12" customHeight="1">
      <c r="A33" s="24"/>
      <c r="B33" s="25"/>
      <c r="C33" s="26"/>
      <c r="D33" s="26"/>
      <c r="E33" s="26"/>
      <c r="F33" s="26"/>
      <c r="G33" s="26"/>
      <c r="H33" s="26"/>
      <c r="I33" s="28"/>
      <c r="J33" s="27"/>
      <c r="K33" s="26"/>
      <c r="L33" s="26"/>
      <c r="M33" s="28"/>
    </row>
    <row r="34" spans="1:13" ht="19.5" customHeight="1">
      <c r="A34" s="19" t="s">
        <v>3</v>
      </c>
      <c r="B34" s="29" t="s">
        <v>0</v>
      </c>
      <c r="C34" s="32">
        <f aca="true" t="shared" si="16" ref="C34:I34">SUM(C35:C38)</f>
        <v>14991789000</v>
      </c>
      <c r="D34" s="32">
        <f t="shared" si="16"/>
        <v>14991789000</v>
      </c>
      <c r="E34" s="32">
        <f t="shared" si="16"/>
        <v>554555000</v>
      </c>
      <c r="F34" s="32">
        <f t="shared" si="16"/>
        <v>14437234000</v>
      </c>
      <c r="G34" s="32">
        <f t="shared" si="16"/>
        <v>2224166158.46</v>
      </c>
      <c r="H34" s="32">
        <f t="shared" si="16"/>
        <v>822878711.2</v>
      </c>
      <c r="I34" s="61">
        <f t="shared" si="16"/>
        <v>795565856.2</v>
      </c>
      <c r="J34" s="33">
        <f aca="true" t="shared" si="17" ref="J34:J39">+F34-G34</f>
        <v>12213067841.54</v>
      </c>
      <c r="K34" s="7">
        <f aca="true" t="shared" si="18" ref="K34:K39">+G34/F34</f>
        <v>0.1540576372496283</v>
      </c>
      <c r="L34" s="7">
        <f aca="true" t="shared" si="19" ref="L34:L39">+H34/F34</f>
        <v>0.05699697817462819</v>
      </c>
      <c r="M34" s="8">
        <f aca="true" t="shared" si="20" ref="M34:M39">+I34/F34</f>
        <v>0.055105143838494276</v>
      </c>
    </row>
    <row r="35" spans="1:13" ht="19.5" customHeight="1">
      <c r="A35" s="53"/>
      <c r="B35" s="16" t="s">
        <v>1</v>
      </c>
      <c r="C35" s="89">
        <v>12940875000</v>
      </c>
      <c r="D35" s="89">
        <v>12940875000</v>
      </c>
      <c r="E35" s="89">
        <v>554555000</v>
      </c>
      <c r="F35" s="89">
        <f>+D35-E35</f>
        <v>12386320000</v>
      </c>
      <c r="G35" s="35">
        <v>764680180.2</v>
      </c>
      <c r="H35" s="35">
        <v>764680180.2</v>
      </c>
      <c r="I35" s="64">
        <v>737367325.2</v>
      </c>
      <c r="J35" s="55">
        <f t="shared" si="17"/>
        <v>11621639819.8</v>
      </c>
      <c r="K35" s="5">
        <f t="shared" si="18"/>
        <v>0.06173586506726776</v>
      </c>
      <c r="L35" s="5">
        <f t="shared" si="19"/>
        <v>0.06173586506726776</v>
      </c>
      <c r="M35" s="6">
        <f t="shared" si="20"/>
        <v>0.05953078276679434</v>
      </c>
    </row>
    <row r="36" spans="1:13" ht="19.5" customHeight="1">
      <c r="A36" s="53"/>
      <c r="B36" s="17" t="s">
        <v>19</v>
      </c>
      <c r="C36" s="35">
        <v>1916845000</v>
      </c>
      <c r="D36" s="35">
        <v>1916845000</v>
      </c>
      <c r="E36" s="35"/>
      <c r="F36" s="89">
        <f>+D36-E36</f>
        <v>1916845000</v>
      </c>
      <c r="G36" s="90">
        <v>1456148213.26</v>
      </c>
      <c r="H36" s="90">
        <v>54860766</v>
      </c>
      <c r="I36" s="91">
        <v>54860766</v>
      </c>
      <c r="J36" s="55">
        <f t="shared" si="17"/>
        <v>460696786.74</v>
      </c>
      <c r="K36" s="5">
        <f t="shared" si="18"/>
        <v>0.7596588212714122</v>
      </c>
      <c r="L36" s="5">
        <f t="shared" si="19"/>
        <v>0.02862034541133999</v>
      </c>
      <c r="M36" s="6">
        <f t="shared" si="20"/>
        <v>0.02862034541133999</v>
      </c>
    </row>
    <row r="37" spans="1:13" ht="19.5" customHeight="1">
      <c r="A37" s="53"/>
      <c r="B37" s="16" t="s">
        <v>8</v>
      </c>
      <c r="C37" s="35">
        <v>130249000</v>
      </c>
      <c r="D37" s="35">
        <v>130249000</v>
      </c>
      <c r="E37" s="35"/>
      <c r="F37" s="89">
        <f>+D37-E37</f>
        <v>130249000</v>
      </c>
      <c r="G37" s="35">
        <v>297895</v>
      </c>
      <c r="H37" s="35">
        <v>297895</v>
      </c>
      <c r="I37" s="64">
        <v>297895</v>
      </c>
      <c r="J37" s="55">
        <f t="shared" si="17"/>
        <v>129951105</v>
      </c>
      <c r="K37" s="5">
        <f t="shared" si="18"/>
        <v>0.002287119286904314</v>
      </c>
      <c r="L37" s="5">
        <f t="shared" si="19"/>
        <v>0.002287119286904314</v>
      </c>
      <c r="M37" s="6">
        <f t="shared" si="20"/>
        <v>0.002287119286904314</v>
      </c>
    </row>
    <row r="38" spans="1:13" ht="31.5" customHeight="1">
      <c r="A38" s="15"/>
      <c r="B38" s="18" t="s">
        <v>27</v>
      </c>
      <c r="C38" s="35">
        <v>3820000</v>
      </c>
      <c r="D38" s="35">
        <v>3820000</v>
      </c>
      <c r="E38" s="35"/>
      <c r="F38" s="89">
        <f>+D38-E38</f>
        <v>3820000</v>
      </c>
      <c r="G38" s="89">
        <v>3039870</v>
      </c>
      <c r="H38" s="89">
        <v>3039870</v>
      </c>
      <c r="I38" s="92">
        <v>3039870</v>
      </c>
      <c r="J38" s="55">
        <f t="shared" si="17"/>
        <v>780130</v>
      </c>
      <c r="K38" s="5">
        <f t="shared" si="18"/>
        <v>0.7957774869109948</v>
      </c>
      <c r="L38" s="5">
        <f t="shared" si="19"/>
        <v>0.7957774869109948</v>
      </c>
      <c r="M38" s="6">
        <f t="shared" si="20"/>
        <v>0.7957774869109948</v>
      </c>
    </row>
    <row r="39" spans="1:13" ht="19.5" customHeight="1">
      <c r="A39" s="19" t="s">
        <v>4</v>
      </c>
      <c r="B39" s="14" t="s">
        <v>2</v>
      </c>
      <c r="C39" s="32">
        <v>12220588000</v>
      </c>
      <c r="D39" s="32">
        <v>12220588000</v>
      </c>
      <c r="E39" s="32">
        <v>0</v>
      </c>
      <c r="F39" s="32">
        <f>+D39-E39</f>
        <v>12220588000</v>
      </c>
      <c r="G39" s="93">
        <v>2747925732.18</v>
      </c>
      <c r="H39" s="94"/>
      <c r="I39" s="95"/>
      <c r="J39" s="33">
        <f t="shared" si="17"/>
        <v>9472662267.82</v>
      </c>
      <c r="K39" s="7">
        <f t="shared" si="18"/>
        <v>0.22486035305175167</v>
      </c>
      <c r="L39" s="7">
        <f t="shared" si="19"/>
        <v>0</v>
      </c>
      <c r="M39" s="8">
        <f t="shared" si="20"/>
        <v>0</v>
      </c>
    </row>
    <row r="40" spans="1:13" ht="9.75" customHeight="1">
      <c r="A40" s="54"/>
      <c r="B40" s="30"/>
      <c r="C40" s="96"/>
      <c r="D40" s="96"/>
      <c r="E40" s="96"/>
      <c r="F40" s="96"/>
      <c r="G40" s="96"/>
      <c r="H40" s="96"/>
      <c r="I40" s="97"/>
      <c r="J40" s="36"/>
      <c r="K40" s="38"/>
      <c r="L40" s="38"/>
      <c r="M40" s="52"/>
    </row>
    <row r="41" spans="1:13" ht="19.5" customHeight="1" thickBot="1">
      <c r="A41" s="22" t="s">
        <v>5</v>
      </c>
      <c r="B41" s="23" t="s">
        <v>6</v>
      </c>
      <c r="C41" s="41">
        <f>+C34+C39</f>
        <v>27212377000</v>
      </c>
      <c r="D41" s="41">
        <f aca="true" t="shared" si="21" ref="D41:I41">+D34+D39</f>
        <v>27212377000</v>
      </c>
      <c r="E41" s="41">
        <f t="shared" si="21"/>
        <v>554555000</v>
      </c>
      <c r="F41" s="41">
        <f t="shared" si="21"/>
        <v>26657822000</v>
      </c>
      <c r="G41" s="41">
        <f t="shared" si="21"/>
        <v>4972091890.639999</v>
      </c>
      <c r="H41" s="41">
        <f t="shared" si="21"/>
        <v>822878711.2</v>
      </c>
      <c r="I41" s="62">
        <f t="shared" si="21"/>
        <v>795565856.2</v>
      </c>
      <c r="J41" s="42">
        <f>+F41-G41</f>
        <v>21685730109.36</v>
      </c>
      <c r="K41" s="9">
        <f>+G41/F41</f>
        <v>0.18651530836390157</v>
      </c>
      <c r="L41" s="9">
        <f>+H41/F41</f>
        <v>0.030868189876877415</v>
      </c>
      <c r="M41" s="10">
        <f>+I41/F41</f>
        <v>0.029843617989496668</v>
      </c>
    </row>
    <row r="42" ht="12.75">
      <c r="C42" s="1"/>
    </row>
    <row r="43" spans="2:15" ht="15">
      <c r="B43" s="98" t="s">
        <v>31</v>
      </c>
      <c r="C43" s="98"/>
      <c r="D43" s="98"/>
      <c r="E43" s="98"/>
      <c r="F43" s="98"/>
      <c r="G43" s="98"/>
      <c r="H43" s="98"/>
      <c r="I43" s="98"/>
      <c r="J43" s="3"/>
      <c r="K43" s="99"/>
      <c r="L43" s="99"/>
      <c r="M43" s="99"/>
      <c r="N43" s="99"/>
      <c r="O43" s="100"/>
    </row>
    <row r="44" spans="2:15" ht="15">
      <c r="B44" s="3" t="s">
        <v>32</v>
      </c>
      <c r="C44" s="3"/>
      <c r="D44" s="3"/>
      <c r="E44" s="3"/>
      <c r="F44" s="3"/>
      <c r="G44" s="3"/>
      <c r="H44" s="3"/>
      <c r="I44" s="3"/>
      <c r="J44" s="3"/>
      <c r="K44" s="99"/>
      <c r="L44" s="99"/>
      <c r="M44" s="99"/>
      <c r="N44" s="99"/>
      <c r="O44" s="100"/>
    </row>
    <row r="45" spans="2:15" ht="15">
      <c r="B45" s="3" t="s">
        <v>33</v>
      </c>
      <c r="C45" s="3"/>
      <c r="D45" s="3"/>
      <c r="E45" s="3"/>
      <c r="F45" s="3"/>
      <c r="G45" s="3"/>
      <c r="H45" s="3"/>
      <c r="I45" s="3"/>
      <c r="J45" s="3"/>
      <c r="K45" s="99"/>
      <c r="L45" s="99"/>
      <c r="M45" s="99"/>
      <c r="N45" s="99"/>
      <c r="O45" s="100"/>
    </row>
  </sheetData>
  <sheetProtection/>
  <mergeCells count="6">
    <mergeCell ref="A30:M30"/>
    <mergeCell ref="A29:M29"/>
    <mergeCell ref="A2:M2"/>
    <mergeCell ref="A1:M1"/>
    <mergeCell ref="A15:M15"/>
    <mergeCell ref="A16:M16"/>
  </mergeCells>
  <printOptions horizontalCentered="1"/>
  <pageMargins left="0.5905511811023623" right="0" top="0" bottom="0" header="0" footer="0"/>
  <pageSetup horizontalDpi="600" verticalDpi="600" orientation="landscape" paperSize="14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2020-02-07T18:57:12Z</cp:lastPrinted>
  <dcterms:created xsi:type="dcterms:W3CDTF">2011-02-09T13:24:23Z</dcterms:created>
  <dcterms:modified xsi:type="dcterms:W3CDTF">2020-02-07T18:58:59Z</dcterms:modified>
  <cp:category/>
  <cp:version/>
  <cp:contentType/>
  <cp:contentStatus/>
</cp:coreProperties>
</file>