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ancy 2024\Descargas\"/>
    </mc:Choice>
  </mc:AlternateContent>
  <xr:revisionPtr revIDLastSave="0" documentId="13_ncr:1_{723CF12F-E7A6-4169-A953-38C7E54D5C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SERVAS 2025 GG" sheetId="1" r:id="rId1"/>
  </sheets>
  <definedNames>
    <definedName name="_xlnm.Print_Titles" localSheetId="0">'RESERVAS 2025 GG'!$6:$6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1" l="1"/>
  <c r="M19" i="1"/>
  <c r="M20" i="1"/>
  <c r="N18" i="1" l="1"/>
  <c r="N19" i="1"/>
  <c r="N20" i="1"/>
  <c r="N21" i="1"/>
  <c r="N22" i="1"/>
  <c r="N23" i="1"/>
  <c r="N24" i="1"/>
  <c r="N25" i="1"/>
  <c r="N26" i="1"/>
  <c r="N27" i="1"/>
  <c r="N28" i="1"/>
  <c r="M21" i="1"/>
  <c r="M22" i="1"/>
  <c r="M23" i="1"/>
  <c r="M24" i="1"/>
  <c r="M25" i="1"/>
  <c r="M16" i="1" s="1"/>
  <c r="M26" i="1"/>
  <c r="M27" i="1"/>
  <c r="M28" i="1"/>
  <c r="J16" i="1"/>
  <c r="J13" i="1"/>
  <c r="K16" i="1" l="1"/>
  <c r="L16" i="1"/>
  <c r="N15" i="1"/>
  <c r="M15" i="1"/>
  <c r="N16" i="1" l="1"/>
  <c r="N17" i="1"/>
  <c r="N14" i="1"/>
  <c r="N12" i="1"/>
  <c r="N10" i="1"/>
  <c r="N9" i="1"/>
  <c r="M17" i="1" l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L29" i="1" s="1"/>
  <c r="K7" i="1"/>
  <c r="K29" i="1" s="1"/>
  <c r="J7" i="1"/>
  <c r="J29" i="1" s="1"/>
  <c r="M8" i="1"/>
  <c r="M13" i="1"/>
  <c r="N11" i="1"/>
  <c r="M11" i="1"/>
  <c r="N13" i="1"/>
  <c r="N8" i="1"/>
  <c r="M7" i="1" l="1"/>
  <c r="M29" i="1" s="1"/>
  <c r="N7" i="1"/>
  <c r="N29" i="1" l="1"/>
</calcChain>
</file>

<file path=xl/sharedStrings.xml><?xml version="1.0" encoding="utf-8"?>
<sst xmlns="http://schemas.openxmlformats.org/spreadsheetml/2006/main" count="191" uniqueCount="73">
  <si>
    <t>MINISTERIO DE COMERCIO INDUSTRIA Y TURISMO</t>
  </si>
  <si>
    <t xml:space="preserve">UNIDAD EJECUTORA 350101 GESTIÓN GENERAL </t>
  </si>
  <si>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</si>
  <si>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</si>
  <si>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</si>
  <si>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</si>
  <si>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</si>
  <si>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</si>
  <si>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</si>
  <si>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</si>
  <si>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</si>
  <si>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</si>
  <si>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 ($)</t>
  </si>
  <si>
    <t>OBLIGACION ($)</t>
  </si>
  <si>
    <t>PAGOS($)</t>
  </si>
  <si>
    <t>COMPROMISOS SIN PAGAR ($)</t>
  </si>
  <si>
    <t>PAGO/    COM</t>
  </si>
  <si>
    <t>A</t>
  </si>
  <si>
    <t>GASTOS DE FUNCIONAMIENTO</t>
  </si>
  <si>
    <t>01</t>
  </si>
  <si>
    <t>GASTOS DE PERSONAL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</si>
  <si>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</si>
  <si>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</si>
  <si>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</si>
  <si>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</si>
  <si>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</si>
  <si>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</si>
  <si>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</si>
  <si>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 xml:space="preserve">ADQUISICION DE BIENES Y SERVICIOS </t>
  </si>
  <si>
    <t>ADQUISICIÓN DE BIENES  Y SERVICIOS</t>
  </si>
  <si>
    <t>TRANSFERENCIAS CORRIENTES</t>
  </si>
  <si>
    <t>001</t>
  </si>
  <si>
    <t>TRANSFERENCIA DE RECURSOS AL PATRIMONIO AUTÓNOMO FIDEICOMISO DE PROMOCIÓN DE EXPORTACIONES - PROEXPORT. ARTÍCULO 33 LEY 1328 DE 2009</t>
  </si>
  <si>
    <t>04</t>
  </si>
  <si>
    <t>028</t>
  </si>
  <si>
    <t>RECURSOS A BANCOLDEX</t>
  </si>
  <si>
    <t>C</t>
  </si>
  <si>
    <t xml:space="preserve">GASTOS DE INVERSION </t>
  </si>
  <si>
    <t>3502</t>
  </si>
  <si>
    <t>0200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</si>
  <si>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</si>
  <si>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</si>
  <si>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</si>
  <si>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</si>
  <si>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</si>
  <si>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</si>
  <si>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</si>
  <si>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</si>
  <si>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</si>
  <si>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</si>
  <si>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40403B</t>
  </si>
  <si>
    <t>4. TRANSFORMACIÓN PRODUCTIVA, INTERNACIONALIZACIÓN Y ACCIÓN CLÍMATICA / B. TURISMO EN ARMONÍA CON LA VIDA</t>
  </si>
  <si>
    <t>3599</t>
  </si>
  <si>
    <t>4</t>
  </si>
  <si>
    <t>53105D</t>
  </si>
  <si>
    <t>5. CONVERGENCIA REGIONAL / D. GOBIERNO DIGITAL PARA LA GENTE</t>
  </si>
  <si>
    <t>6</t>
  </si>
  <si>
    <t>53105B</t>
  </si>
  <si>
    <t>5. CONVERGENCIA REGIONAL / B. ENTIDADES PÚBLICAS TERRITORIALES Y NACIONALES FORTALECIDAS</t>
  </si>
  <si>
    <t>8</t>
  </si>
  <si>
    <t>53105C</t>
  </si>
  <si>
    <t>5. CONVERGENCIA REGIONAL / C. CALIDAD, EFECTIVIDAD, TRANSPARENCIA Y COHERENCIA DE LAS NORMAS</t>
  </si>
  <si>
    <t>9</t>
  </si>
  <si>
    <t>40401E</t>
  </si>
  <si>
    <t>4. TRANSFORMACIÓN PRODUCTIVA, INTERNACIONALIZACIÓN Y ACCIÓN CLÍMATICA / E. POLÍTICA DE INTERNACIONALIZACIÓN SOSTENIBLE</t>
  </si>
  <si>
    <t>TOTAL EJECUCIÓN  RESERVAS PRESUPUESTALES 2025 - UNIDAD EJECUTORA 350101</t>
  </si>
  <si>
    <t xml:space="preserve">Fuente de Información: SIIF Nación 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</si>
  <si>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</si>
  <si>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</si>
  <si>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</si>
  <si>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 xml:space="preserve">Acta de liquidacion de reserva CTO-446-2025 </t>
  </si>
  <si>
    <t>EJECUCIÓN RESERVAS PRESUPUESTALES 2025 CON CORTE AL 31 DE JULIO DE 2026</t>
  </si>
  <si>
    <t>FECHA DE ELABORACIÓN: AGOSTO 03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</si>
</sst>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49" fontId="13" fillId="0" borderId="6" xfId="0" applyNumberFormat="1" applyFont="1" applyBorder="1" applyAlignment="1">
      <alignment horizontal="center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61"/>
  <sheetViews>
    <sheetView showGridLines="0" tabSelected="1" workbookViewId="0">
      <selection activeCell="L28" sqref="L28"/>
    </sheetView>
  </sheetViews>
  <sheetFormatPr baseColWidth="10" defaultColWidth="11.42578125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5" ht="15.75" x14ac:dyDescent="0.25">
      <c r="A3" s="31" t="s">
        <v>71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5" ht="15.75" x14ac:dyDescent="0.25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28"/>
    </row>
    <row r="5" spans="1:15" ht="15.75" thickBot="1" x14ac:dyDescent="0.3">
      <c r="A5" s="1" t="s">
        <v>2</v>
      </c>
      <c r="B5" s="1" t="s">
        <v>2</v>
      </c>
      <c r="C5" s="1" t="s">
        <v>2</v>
      </c>
      <c r="D5" s="1" t="s">
        <v>2</v>
      </c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32" t="s">
        <v>72</v>
      </c>
      <c r="L5" s="33"/>
      <c r="M5" s="33"/>
      <c r="N5" s="33"/>
    </row>
    <row r="6" spans="1:15" ht="28.5" customHeight="1" thickTop="1" thickBot="1" x14ac:dyDescent="0.3">
      <c r="A6" s="17" t="s">
        <v>3</v>
      </c>
      <c r="B6" s="17" t="s">
        <v>4</v>
      </c>
      <c r="C6" s="17" t="s">
        <v>5</v>
      </c>
      <c r="D6" s="17" t="s">
        <v>6</v>
      </c>
      <c r="E6" s="17" t="s">
        <v>7</v>
      </c>
      <c r="F6" s="17" t="s">
        <v>8</v>
      </c>
      <c r="G6" s="17" t="s">
        <v>9</v>
      </c>
      <c r="H6" s="17" t="s">
        <v>10</v>
      </c>
      <c r="I6" s="17" t="s">
        <v>11</v>
      </c>
      <c r="J6" s="17" t="s">
        <v>12</v>
      </c>
      <c r="K6" s="17" t="s">
        <v>13</v>
      </c>
      <c r="L6" s="17" t="s">
        <v>14</v>
      </c>
      <c r="M6" s="18" t="s">
        <v>15</v>
      </c>
      <c r="N6" s="18" t="s">
        <v>16</v>
      </c>
    </row>
    <row r="7" spans="1:15" ht="33.75" customHeight="1" thickTop="1" thickBot="1" x14ac:dyDescent="0.3">
      <c r="A7" s="19" t="s">
        <v>17</v>
      </c>
      <c r="B7" s="19"/>
      <c r="C7" s="19"/>
      <c r="D7" s="19"/>
      <c r="E7" s="19"/>
      <c r="F7" s="19"/>
      <c r="G7" s="19"/>
      <c r="H7" s="19"/>
      <c r="I7" s="20" t="s">
        <v>18</v>
      </c>
      <c r="J7" s="21">
        <f>+J8+J11+J13</f>
        <v>60696117126.900002</v>
      </c>
      <c r="K7" s="21">
        <f t="shared" ref="K7:L7" si="0">+K8+K11+K13</f>
        <v>60680587902.68</v>
      </c>
      <c r="L7" s="21">
        <f t="shared" si="0"/>
        <v>56422776637.68</v>
      </c>
      <c r="M7" s="22">
        <f>+J7-L7</f>
        <v>4273340489.2200012</v>
      </c>
      <c r="N7" s="23">
        <f>+L7/J7</f>
        <v>0.92959449975546959</v>
      </c>
    </row>
    <row r="8" spans="1:15" ht="34.5" customHeight="1" thickTop="1" thickBot="1" x14ac:dyDescent="0.3">
      <c r="A8" s="3" t="s">
        <v>17</v>
      </c>
      <c r="B8" s="3" t="s">
        <v>19</v>
      </c>
      <c r="C8" s="3"/>
      <c r="D8" s="3"/>
      <c r="E8" s="3"/>
      <c r="F8" s="3"/>
      <c r="G8" s="3"/>
      <c r="H8" s="3"/>
      <c r="I8" s="4" t="s">
        <v>20</v>
      </c>
      <c r="J8" s="5">
        <f>SUM(J9:J10)</f>
        <v>143768387</v>
      </c>
      <c r="K8" s="5">
        <f>SUM(K9:K10)</f>
        <v>143768387</v>
      </c>
      <c r="L8" s="5">
        <f>SUM(L9:L10)</f>
        <v>143768387</v>
      </c>
      <c r="M8" s="9">
        <f t="shared" ref="M8:M28" si="1">+J8-L8</f>
        <v>0</v>
      </c>
      <c r="N8" s="10">
        <f t="shared" ref="N8:N29" si="2">+L8/J8</f>
        <v>1</v>
      </c>
    </row>
    <row r="9" spans="1:15" ht="35.1" customHeight="1" thickTop="1" thickBot="1" x14ac:dyDescent="0.3">
      <c r="A9" s="6" t="s">
        <v>17</v>
      </c>
      <c r="B9" s="6" t="s">
        <v>19</v>
      </c>
      <c r="C9" s="6" t="s">
        <v>19</v>
      </c>
      <c r="D9" s="6" t="s">
        <v>19</v>
      </c>
      <c r="E9" s="6"/>
      <c r="F9" s="6" t="s">
        <v>21</v>
      </c>
      <c r="G9" s="6" t="s">
        <v>22</v>
      </c>
      <c r="H9" s="6" t="s">
        <v>23</v>
      </c>
      <c r="I9" s="7" t="s">
        <v>24</v>
      </c>
      <c r="J9" s="8">
        <v>51124727</v>
      </c>
      <c r="K9" s="8">
        <v>51124727</v>
      </c>
      <c r="L9" s="8">
        <v>51124727</v>
      </c>
      <c r="M9" s="11">
        <f t="shared" si="1"/>
        <v>0</v>
      </c>
      <c r="N9" s="12">
        <f t="shared" si="2"/>
        <v>1</v>
      </c>
    </row>
    <row r="10" spans="1:15" ht="35.1" customHeight="1" thickTop="1" thickBot="1" x14ac:dyDescent="0.3">
      <c r="A10" s="6" t="s">
        <v>17</v>
      </c>
      <c r="B10" s="6" t="s">
        <v>19</v>
      </c>
      <c r="C10" s="6" t="s">
        <v>19</v>
      </c>
      <c r="D10" s="6" t="s">
        <v>25</v>
      </c>
      <c r="E10" s="6"/>
      <c r="F10" s="6" t="s">
        <v>21</v>
      </c>
      <c r="G10" s="6" t="s">
        <v>22</v>
      </c>
      <c r="H10" s="6" t="s">
        <v>23</v>
      </c>
      <c r="I10" s="7" t="s">
        <v>26</v>
      </c>
      <c r="J10" s="8">
        <v>92643660</v>
      </c>
      <c r="K10" s="8">
        <v>92643660</v>
      </c>
      <c r="L10" s="8">
        <v>92643660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17</v>
      </c>
      <c r="B11" s="3" t="s">
        <v>27</v>
      </c>
      <c r="C11" s="3"/>
      <c r="D11" s="3"/>
      <c r="E11" s="3"/>
      <c r="F11" s="3"/>
      <c r="G11" s="3"/>
      <c r="H11" s="3"/>
      <c r="I11" s="4" t="s">
        <v>28</v>
      </c>
      <c r="J11" s="5">
        <f>+J12</f>
        <v>3747040739.9000001</v>
      </c>
      <c r="K11" s="5">
        <f t="shared" ref="K11:L11" si="3">+K12</f>
        <v>3731511515.6799998</v>
      </c>
      <c r="L11" s="5">
        <f t="shared" si="3"/>
        <v>3731350515.6799998</v>
      </c>
      <c r="M11" s="9">
        <f t="shared" si="1"/>
        <v>15690224.220000267</v>
      </c>
      <c r="N11" s="10">
        <f t="shared" si="2"/>
        <v>0.99581263580805934</v>
      </c>
    </row>
    <row r="12" spans="1:15" ht="35.1" customHeight="1" thickTop="1" thickBot="1" x14ac:dyDescent="0.3">
      <c r="A12" s="6" t="s">
        <v>17</v>
      </c>
      <c r="B12" s="6" t="s">
        <v>27</v>
      </c>
      <c r="C12" s="6"/>
      <c r="D12" s="6"/>
      <c r="E12" s="6"/>
      <c r="F12" s="6" t="s">
        <v>21</v>
      </c>
      <c r="G12" s="6" t="s">
        <v>22</v>
      </c>
      <c r="H12" s="6" t="s">
        <v>23</v>
      </c>
      <c r="I12" s="7" t="s">
        <v>29</v>
      </c>
      <c r="J12" s="8">
        <v>3747040739.9000001</v>
      </c>
      <c r="K12" s="8">
        <v>3731511515.6799998</v>
      </c>
      <c r="L12" s="8">
        <v>3731350515.6799998</v>
      </c>
      <c r="M12" s="11">
        <f t="shared" si="1"/>
        <v>15690224.220000267</v>
      </c>
      <c r="N12" s="12">
        <f t="shared" si="2"/>
        <v>0.99581263580805934</v>
      </c>
      <c r="O12" s="28"/>
    </row>
    <row r="13" spans="1:15" ht="24" customHeight="1" thickTop="1" thickBot="1" x14ac:dyDescent="0.3">
      <c r="A13" s="3" t="s">
        <v>17</v>
      </c>
      <c r="B13" s="3" t="s">
        <v>25</v>
      </c>
      <c r="C13" s="3"/>
      <c r="D13" s="3"/>
      <c r="E13" s="3"/>
      <c r="F13" s="3"/>
      <c r="G13" s="3"/>
      <c r="H13" s="3"/>
      <c r="I13" s="4" t="s">
        <v>30</v>
      </c>
      <c r="J13" s="5">
        <f>SUM(J14:J15)</f>
        <v>56805308000</v>
      </c>
      <c r="K13" s="5">
        <f>SUM(K14:K15)</f>
        <v>56805308000</v>
      </c>
      <c r="L13" s="5">
        <f>SUM(L14:L15)</f>
        <v>52547657735</v>
      </c>
      <c r="M13" s="9">
        <f t="shared" si="1"/>
        <v>4257650265</v>
      </c>
      <c r="N13" s="10">
        <f t="shared" si="2"/>
        <v>0.92504837285628305</v>
      </c>
    </row>
    <row r="14" spans="1:15" ht="52.5" customHeight="1" thickTop="1" thickBot="1" x14ac:dyDescent="0.3">
      <c r="A14" s="6" t="s">
        <v>17</v>
      </c>
      <c r="B14" s="6" t="s">
        <v>25</v>
      </c>
      <c r="C14" s="6" t="s">
        <v>19</v>
      </c>
      <c r="D14" s="6" t="s">
        <v>19</v>
      </c>
      <c r="E14" s="6" t="s">
        <v>31</v>
      </c>
      <c r="F14" s="6" t="s">
        <v>21</v>
      </c>
      <c r="G14" s="6" t="s">
        <v>22</v>
      </c>
      <c r="H14" s="6" t="s">
        <v>23</v>
      </c>
      <c r="I14" s="7" t="s">
        <v>32</v>
      </c>
      <c r="J14" s="8">
        <v>7817308000</v>
      </c>
      <c r="K14" s="8">
        <v>7817308000</v>
      </c>
      <c r="L14" s="8">
        <v>7817308000</v>
      </c>
      <c r="M14" s="11">
        <f t="shared" si="1"/>
        <v>0</v>
      </c>
      <c r="N14" s="12">
        <f t="shared" si="2"/>
        <v>1</v>
      </c>
    </row>
    <row r="15" spans="1:15" ht="52.5" customHeight="1" thickTop="1" thickBot="1" x14ac:dyDescent="0.3">
      <c r="A15" s="25" t="s">
        <v>17</v>
      </c>
      <c r="B15" s="25" t="s">
        <v>25</v>
      </c>
      <c r="C15" s="29" t="s">
        <v>25</v>
      </c>
      <c r="D15" s="29" t="s">
        <v>33</v>
      </c>
      <c r="E15" s="29" t="s">
        <v>34</v>
      </c>
      <c r="F15" s="6" t="s">
        <v>21</v>
      </c>
      <c r="G15" s="6" t="s">
        <v>22</v>
      </c>
      <c r="H15" s="6" t="s">
        <v>23</v>
      </c>
      <c r="I15" s="7" t="s">
        <v>35</v>
      </c>
      <c r="J15" s="8">
        <v>48988000000</v>
      </c>
      <c r="K15" s="8">
        <v>48988000000</v>
      </c>
      <c r="L15" s="8">
        <v>44730349735</v>
      </c>
      <c r="M15" s="11">
        <f t="shared" ref="M15" si="4">+J15-L15</f>
        <v>4257650265</v>
      </c>
      <c r="N15" s="12">
        <f t="shared" ref="N15" si="5">+L15/J15</f>
        <v>0.91308789366783705</v>
      </c>
    </row>
    <row r="16" spans="1:15" ht="36" customHeight="1" thickTop="1" thickBot="1" x14ac:dyDescent="0.3">
      <c r="A16" s="19" t="s">
        <v>36</v>
      </c>
      <c r="B16" s="19"/>
      <c r="C16" s="19"/>
      <c r="D16" s="19"/>
      <c r="E16" s="19"/>
      <c r="F16" s="19"/>
      <c r="G16" s="19"/>
      <c r="H16" s="19"/>
      <c r="I16" s="20" t="s">
        <v>37</v>
      </c>
      <c r="J16" s="24">
        <f>SUM(J17:J28)</f>
        <v>62506065106</v>
      </c>
      <c r="K16" s="24">
        <f>SUM(K17:K28)</f>
        <v>58293109980</v>
      </c>
      <c r="L16" s="24">
        <f>SUM(L17:L28)</f>
        <v>38418109980</v>
      </c>
      <c r="M16" s="24">
        <f>SUM(M17:M28)</f>
        <v>24087955126</v>
      </c>
      <c r="N16" s="23">
        <f>+L16/J16</f>
        <v>0.61463011493123443</v>
      </c>
    </row>
    <row r="17" spans="1:23" ht="46.5" thickTop="1" thickBot="1" x14ac:dyDescent="0.3">
      <c r="A17" s="6" t="s">
        <v>36</v>
      </c>
      <c r="B17" s="6" t="s">
        <v>38</v>
      </c>
      <c r="C17" s="6" t="s">
        <v>39</v>
      </c>
      <c r="D17" s="6" t="s">
        <v>40</v>
      </c>
      <c r="E17" s="25" t="s">
        <v>41</v>
      </c>
      <c r="F17" s="6" t="s">
        <v>21</v>
      </c>
      <c r="G17" s="6" t="s">
        <v>22</v>
      </c>
      <c r="H17" s="6" t="s">
        <v>23</v>
      </c>
      <c r="I17" s="7" t="s">
        <v>42</v>
      </c>
      <c r="J17" s="8">
        <v>4190378538</v>
      </c>
      <c r="K17" s="8">
        <v>479378489</v>
      </c>
      <c r="L17" s="8">
        <v>479378489</v>
      </c>
      <c r="M17" s="11">
        <f t="shared" si="1"/>
        <v>3711000049</v>
      </c>
      <c r="N17" s="12">
        <f t="shared" si="2"/>
        <v>0.11439980532851803</v>
      </c>
    </row>
    <row r="18" spans="1:23" ht="46.5" thickTop="1" thickBot="1" x14ac:dyDescent="0.3">
      <c r="A18" s="6" t="s">
        <v>36</v>
      </c>
      <c r="B18" s="6" t="s">
        <v>38</v>
      </c>
      <c r="C18" s="6" t="s">
        <v>39</v>
      </c>
      <c r="D18" s="6" t="s">
        <v>43</v>
      </c>
      <c r="E18" s="6" t="s">
        <v>41</v>
      </c>
      <c r="F18" s="6" t="s">
        <v>21</v>
      </c>
      <c r="G18" s="6" t="s">
        <v>22</v>
      </c>
      <c r="H18" s="6" t="s">
        <v>23</v>
      </c>
      <c r="I18" s="7" t="s">
        <v>42</v>
      </c>
      <c r="J18" s="8">
        <v>2105237442</v>
      </c>
      <c r="K18" s="8">
        <v>1604113442</v>
      </c>
      <c r="L18" s="8">
        <v>1604113442</v>
      </c>
      <c r="M18" s="11">
        <f t="shared" si="1"/>
        <v>501124000</v>
      </c>
      <c r="N18" s="12">
        <f t="shared" si="2"/>
        <v>0.76196319236849297</v>
      </c>
    </row>
    <row r="19" spans="1:23" ht="35.25" thickTop="1" thickBot="1" x14ac:dyDescent="0.3">
      <c r="A19" s="6" t="s">
        <v>36</v>
      </c>
      <c r="B19" s="6" t="s">
        <v>38</v>
      </c>
      <c r="C19" s="6" t="s">
        <v>39</v>
      </c>
      <c r="D19" s="6" t="s">
        <v>44</v>
      </c>
      <c r="E19" s="6" t="s">
        <v>45</v>
      </c>
      <c r="F19" s="6" t="s">
        <v>21</v>
      </c>
      <c r="G19" s="6" t="s">
        <v>22</v>
      </c>
      <c r="H19" s="6" t="s">
        <v>23</v>
      </c>
      <c r="I19" s="7" t="s">
        <v>46</v>
      </c>
      <c r="J19" s="8">
        <v>10190000000</v>
      </c>
      <c r="K19" s="8">
        <v>10190000000</v>
      </c>
      <c r="L19" s="8">
        <v>10190000000</v>
      </c>
      <c r="M19" s="11">
        <f t="shared" si="1"/>
        <v>0</v>
      </c>
      <c r="N19" s="12">
        <f t="shared" si="2"/>
        <v>1</v>
      </c>
    </row>
    <row r="20" spans="1:23" ht="35.25" thickTop="1" thickBot="1" x14ac:dyDescent="0.3">
      <c r="A20" s="6" t="s">
        <v>36</v>
      </c>
      <c r="B20" s="6" t="s">
        <v>38</v>
      </c>
      <c r="C20" s="6" t="s">
        <v>39</v>
      </c>
      <c r="D20" s="6" t="s">
        <v>44</v>
      </c>
      <c r="E20" s="6" t="s">
        <v>45</v>
      </c>
      <c r="F20" s="6" t="s">
        <v>21</v>
      </c>
      <c r="G20" s="6">
        <v>15</v>
      </c>
      <c r="H20" s="6" t="s">
        <v>23</v>
      </c>
      <c r="I20" s="7" t="s">
        <v>46</v>
      </c>
      <c r="J20" s="8">
        <v>10362825000</v>
      </c>
      <c r="K20" s="8">
        <v>10362825000</v>
      </c>
      <c r="L20" s="8">
        <v>10362825000</v>
      </c>
      <c r="M20" s="11">
        <f t="shared" si="1"/>
        <v>0</v>
      </c>
      <c r="N20" s="12">
        <f t="shared" si="2"/>
        <v>1</v>
      </c>
    </row>
    <row r="21" spans="1:23" ht="57.75" thickTop="1" thickBot="1" x14ac:dyDescent="0.3">
      <c r="A21" s="6" t="s">
        <v>36</v>
      </c>
      <c r="B21" s="6" t="s">
        <v>38</v>
      </c>
      <c r="C21" s="6" t="s">
        <v>39</v>
      </c>
      <c r="D21" s="6" t="s">
        <v>47</v>
      </c>
      <c r="E21" s="6" t="s">
        <v>48</v>
      </c>
      <c r="F21" s="6" t="s">
        <v>21</v>
      </c>
      <c r="G21" s="6" t="s">
        <v>22</v>
      </c>
      <c r="H21" s="6" t="s">
        <v>23</v>
      </c>
      <c r="I21" s="7" t="s">
        <v>49</v>
      </c>
      <c r="J21" s="8">
        <v>24662563309</v>
      </c>
      <c r="K21" s="8">
        <v>24662563309</v>
      </c>
      <c r="L21" s="8">
        <v>4787563309</v>
      </c>
      <c r="M21" s="11">
        <f t="shared" si="1"/>
        <v>19875000000</v>
      </c>
      <c r="N21" s="12">
        <f t="shared" si="2"/>
        <v>0.19412269718342276</v>
      </c>
    </row>
    <row r="22" spans="1:23" ht="57.75" thickTop="1" thickBot="1" x14ac:dyDescent="0.3">
      <c r="A22" s="6" t="s">
        <v>36</v>
      </c>
      <c r="B22" s="6" t="s">
        <v>38</v>
      </c>
      <c r="C22" s="6" t="s">
        <v>39</v>
      </c>
      <c r="D22" s="6" t="s">
        <v>47</v>
      </c>
      <c r="E22" s="6" t="s">
        <v>48</v>
      </c>
      <c r="F22" s="6" t="s">
        <v>21</v>
      </c>
      <c r="G22" s="6">
        <v>15</v>
      </c>
      <c r="H22" s="6" t="s">
        <v>23</v>
      </c>
      <c r="I22" s="7" t="s">
        <v>49</v>
      </c>
      <c r="J22" s="8">
        <v>4931575000</v>
      </c>
      <c r="K22" s="8">
        <v>4931575000</v>
      </c>
      <c r="L22" s="8">
        <v>4931575000</v>
      </c>
      <c r="M22" s="11">
        <f t="shared" si="1"/>
        <v>0</v>
      </c>
      <c r="N22" s="12">
        <f t="shared" si="2"/>
        <v>1</v>
      </c>
    </row>
    <row r="23" spans="1:23" ht="35.25" thickTop="1" thickBot="1" x14ac:dyDescent="0.3">
      <c r="A23" s="6" t="s">
        <v>36</v>
      </c>
      <c r="B23" s="6" t="s">
        <v>38</v>
      </c>
      <c r="C23" s="6" t="s">
        <v>39</v>
      </c>
      <c r="D23" s="6">
        <v>32</v>
      </c>
      <c r="E23" s="6" t="s">
        <v>50</v>
      </c>
      <c r="F23" s="6" t="s">
        <v>21</v>
      </c>
      <c r="G23" s="6">
        <v>10</v>
      </c>
      <c r="H23" s="6" t="s">
        <v>23</v>
      </c>
      <c r="I23" s="7" t="s">
        <v>51</v>
      </c>
      <c r="J23" s="8">
        <v>1463334000</v>
      </c>
      <c r="K23" s="8">
        <v>1463334000</v>
      </c>
      <c r="L23" s="8">
        <v>1463334000</v>
      </c>
      <c r="M23" s="11">
        <f t="shared" si="1"/>
        <v>0</v>
      </c>
      <c r="N23" s="12">
        <f t="shared" si="2"/>
        <v>1</v>
      </c>
    </row>
    <row r="24" spans="1:23" ht="24" thickTop="1" thickBot="1" x14ac:dyDescent="0.3">
      <c r="A24" s="6" t="s">
        <v>36</v>
      </c>
      <c r="B24" s="6" t="s">
        <v>52</v>
      </c>
      <c r="C24" s="6" t="s">
        <v>39</v>
      </c>
      <c r="D24" s="6" t="s">
        <v>53</v>
      </c>
      <c r="E24" s="6" t="s">
        <v>54</v>
      </c>
      <c r="F24" s="6" t="s">
        <v>21</v>
      </c>
      <c r="G24" s="6" t="s">
        <v>22</v>
      </c>
      <c r="H24" s="6" t="s">
        <v>23</v>
      </c>
      <c r="I24" s="7" t="s">
        <v>55</v>
      </c>
      <c r="J24" s="8">
        <v>1190932117</v>
      </c>
      <c r="K24" s="8">
        <v>1190932117</v>
      </c>
      <c r="L24" s="8">
        <v>1190932117</v>
      </c>
      <c r="M24" s="11">
        <f t="shared" si="1"/>
        <v>0</v>
      </c>
      <c r="N24" s="12">
        <f t="shared" si="2"/>
        <v>1</v>
      </c>
    </row>
    <row r="25" spans="1:23" ht="35.25" thickTop="1" thickBot="1" x14ac:dyDescent="0.3">
      <c r="A25" s="6" t="s">
        <v>36</v>
      </c>
      <c r="B25" s="6" t="s">
        <v>52</v>
      </c>
      <c r="C25" s="6" t="s">
        <v>39</v>
      </c>
      <c r="D25" s="6" t="s">
        <v>56</v>
      </c>
      <c r="E25" s="6" t="s">
        <v>57</v>
      </c>
      <c r="F25" s="6" t="s">
        <v>21</v>
      </c>
      <c r="G25" s="6" t="s">
        <v>22</v>
      </c>
      <c r="H25" s="6" t="s">
        <v>23</v>
      </c>
      <c r="I25" s="7" t="s">
        <v>58</v>
      </c>
      <c r="J25" s="8">
        <v>1311141399</v>
      </c>
      <c r="K25" s="8">
        <v>1311141399</v>
      </c>
      <c r="L25" s="8">
        <v>1311141399</v>
      </c>
      <c r="M25" s="11">
        <f t="shared" si="1"/>
        <v>0</v>
      </c>
      <c r="N25" s="12">
        <f t="shared" si="2"/>
        <v>1</v>
      </c>
    </row>
    <row r="26" spans="1:23" ht="35.25" thickTop="1" thickBot="1" x14ac:dyDescent="0.3">
      <c r="A26" s="6" t="s">
        <v>36</v>
      </c>
      <c r="B26" s="6" t="s">
        <v>52</v>
      </c>
      <c r="C26" s="6" t="s">
        <v>39</v>
      </c>
      <c r="D26" s="6" t="s">
        <v>59</v>
      </c>
      <c r="E26" s="6" t="s">
        <v>60</v>
      </c>
      <c r="F26" s="6" t="s">
        <v>21</v>
      </c>
      <c r="G26" s="6" t="s">
        <v>22</v>
      </c>
      <c r="H26" s="6" t="s">
        <v>23</v>
      </c>
      <c r="I26" s="7" t="s">
        <v>61</v>
      </c>
      <c r="J26" s="8">
        <v>19116200</v>
      </c>
      <c r="K26" s="8">
        <v>19116200</v>
      </c>
      <c r="L26" s="8">
        <v>19116200</v>
      </c>
      <c r="M26" s="11">
        <f t="shared" si="1"/>
        <v>0</v>
      </c>
      <c r="N26" s="12">
        <f t="shared" si="2"/>
        <v>1</v>
      </c>
    </row>
    <row r="27" spans="1:23" ht="35.25" thickTop="1" thickBot="1" x14ac:dyDescent="0.3">
      <c r="A27" s="6" t="s">
        <v>36</v>
      </c>
      <c r="B27" s="6" t="s">
        <v>52</v>
      </c>
      <c r="C27" s="6" t="s">
        <v>39</v>
      </c>
      <c r="D27" s="6" t="s">
        <v>59</v>
      </c>
      <c r="E27" s="6" t="s">
        <v>60</v>
      </c>
      <c r="F27" s="6" t="s">
        <v>21</v>
      </c>
      <c r="G27" s="6" t="s">
        <v>22</v>
      </c>
      <c r="H27" s="6" t="s">
        <v>23</v>
      </c>
      <c r="I27" s="7" t="s">
        <v>61</v>
      </c>
      <c r="J27" s="8">
        <v>813399967</v>
      </c>
      <c r="K27" s="8">
        <v>812568890</v>
      </c>
      <c r="L27" s="8">
        <v>812568890</v>
      </c>
      <c r="M27" s="11">
        <f t="shared" si="1"/>
        <v>831077</v>
      </c>
      <c r="N27" s="12">
        <f t="shared" si="2"/>
        <v>0.99897826772348519</v>
      </c>
    </row>
    <row r="28" spans="1:23" ht="46.5" thickTop="1" thickBot="1" x14ac:dyDescent="0.3">
      <c r="A28" s="6" t="s">
        <v>36</v>
      </c>
      <c r="B28" s="6" t="s">
        <v>52</v>
      </c>
      <c r="C28" s="6" t="s">
        <v>39</v>
      </c>
      <c r="D28" s="6" t="s">
        <v>62</v>
      </c>
      <c r="E28" s="6" t="s">
        <v>63</v>
      </c>
      <c r="F28" s="6" t="s">
        <v>21</v>
      </c>
      <c r="G28" s="6" t="s">
        <v>22</v>
      </c>
      <c r="H28" s="6" t="s">
        <v>23</v>
      </c>
      <c r="I28" s="7" t="s">
        <v>64</v>
      </c>
      <c r="J28" s="8">
        <v>1265562134</v>
      </c>
      <c r="K28" s="8">
        <v>1265562134</v>
      </c>
      <c r="L28" s="8">
        <v>1265562134</v>
      </c>
      <c r="M28" s="11">
        <f t="shared" si="1"/>
        <v>0</v>
      </c>
      <c r="N28" s="12">
        <f t="shared" si="2"/>
        <v>1</v>
      </c>
    </row>
    <row r="29" spans="1:23" ht="34.5" customHeight="1" thickTop="1" thickBot="1" x14ac:dyDescent="0.3">
      <c r="A29" s="34" t="s">
        <v>65</v>
      </c>
      <c r="B29" s="35"/>
      <c r="C29" s="35"/>
      <c r="D29" s="35"/>
      <c r="E29" s="35"/>
      <c r="F29" s="35"/>
      <c r="G29" s="35"/>
      <c r="H29" s="35"/>
      <c r="I29" s="36"/>
      <c r="J29" s="26">
        <f>+J16+J7</f>
        <v>123202182232.89999</v>
      </c>
      <c r="K29" s="26">
        <f t="shared" ref="K29:L29" si="6">+K16+K7</f>
        <v>118973697882.67999</v>
      </c>
      <c r="L29" s="26">
        <f t="shared" si="6"/>
        <v>94840886617.679993</v>
      </c>
      <c r="M29" s="26">
        <f>+M16+M7</f>
        <v>28361295615.220001</v>
      </c>
      <c r="N29" s="27">
        <f t="shared" si="2"/>
        <v>0.76979875598626868</v>
      </c>
    </row>
    <row r="30" spans="1:23" ht="15.75" thickTop="1" x14ac:dyDescent="0.25">
      <c r="A30" s="13" t="s">
        <v>66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5"/>
      <c r="W30" s="14"/>
    </row>
    <row r="31" spans="1:23" ht="13.5" customHeight="1" x14ac:dyDescent="0.25">
      <c r="A31" s="30" t="s">
        <v>67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32" spans="1:23" x14ac:dyDescent="0.25">
      <c r="A32" s="30" t="s">
        <v>68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6"/>
      <c r="W32" s="14"/>
    </row>
    <row r="33" spans="1:2" ht="14.25" customHeight="1" x14ac:dyDescent="0.25">
      <c r="A33" s="30" t="s">
        <v>69</v>
      </c>
      <c r="B33" s="13" t="s">
        <v>70</v>
      </c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  <row r="61" spans="14:14" x14ac:dyDescent="0.25">
      <c r="N61" s="2"/>
    </row>
  </sheetData>
  <mergeCells count="5">
    <mergeCell ref="A2:N2"/>
    <mergeCell ref="A3:N3"/>
    <mergeCell ref="A4:N4"/>
    <mergeCell ref="K5:N5"/>
    <mergeCell ref="A29:I29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B1689A0E294E4D9685C468955263B7" ma:contentTypeVersion="15" ma:contentTypeDescription="Crear nuevo documento." ma:contentTypeScope="" ma:versionID="8426c19fccdd4a7bcc5feae91b97da66">
  <xsd:schema xmlns:xsd="http://www.w3.org/2001/XMLSchema" xmlns:xs="http://www.w3.org/2001/XMLSchema" xmlns:p="http://schemas.microsoft.com/office/2006/metadata/properties" xmlns:ns2="ac49ccf8-2d12-4cab-b09b-43a9a6f51259" xmlns:ns3="a3876a26-56c5-4bbd-a3e5-51290dcf4a49" targetNamespace="http://schemas.microsoft.com/office/2006/metadata/properties" ma:root="true" ma:fieldsID="9a52df0f70418e393a265efc103ef4f8" ns2:_="" ns3:_="">
    <xsd:import namespace="ac49ccf8-2d12-4cab-b09b-43a9a6f51259"/>
    <xsd:import namespace="a3876a26-56c5-4bbd-a3e5-51290dcf4a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umer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INFORMESPRESUPUESTALESENERO2017" minOccurs="0"/>
                <xsd:element ref="ns2:INFORMESPRESUPUESTALESFEBRERO201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9ccf8-2d12-4cab-b09b-43a9a6f51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umero" ma:index="12" nillable="true" ma:displayName="Numero" ma:decimals="1" ma:format="Dropdown" ma:internalName="Numero" ma:percentage="FALSE">
      <xsd:simpleType>
        <xsd:restriction base="dms:Number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RMESPRESUPUESTALESENERO2017" ma:index="21" nillable="true" ma:displayName="INFORMES PRESUPUESTALES ENERO 2017" ma:format="Dropdown" ma:internalName="INFORMESPRESUPUESTALESENERO2017">
      <xsd:simpleType>
        <xsd:restriction base="dms:Text">
          <xsd:maxLength value="255"/>
        </xsd:restriction>
      </xsd:simpleType>
    </xsd:element>
    <xsd:element name="INFORMESPRESUPUESTALESFEBRERO2017" ma:index="22" nillable="true" ma:displayName="INFORMES PRESUPUESTALES FEBRERO 2017" ma:format="Dropdown" ma:internalName="INFORMESPRESUPUESTALESFEBRERO2017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76a26-56c5-4bbd-a3e5-51290dcf4a4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904e364-3b90-406c-92d0-1c18eb683384}" ma:internalName="TaxCatchAll" ma:showField="CatchAllData" ma:web="a3876a26-56c5-4bbd-a3e5-51290dcf4a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ESPRESUPUESTALESFEBRERO2017 xmlns="ac49ccf8-2d12-4cab-b09b-43a9a6f51259" xsi:nil="true"/>
    <lcf76f155ced4ddcb4097134ff3c332f xmlns="ac49ccf8-2d12-4cab-b09b-43a9a6f51259">
      <Terms xmlns="http://schemas.microsoft.com/office/infopath/2007/PartnerControls"/>
    </lcf76f155ced4ddcb4097134ff3c332f>
    <TaxCatchAll xmlns="a3876a26-56c5-4bbd-a3e5-51290dcf4a49" xsi:nil="true"/>
    <INFORMESPRESUPUESTALESENERO2017 xmlns="ac49ccf8-2d12-4cab-b09b-43a9a6f51259" xsi:nil="true"/>
    <Numero xmlns="ac49ccf8-2d12-4cab-b09b-43a9a6f51259" xsi:nil="true"/>
  </documentManagement>
</p:properties>
</file>

<file path=customXml/itemProps1.xml><?xml version="1.0" encoding="utf-8"?>
<ds:datastoreItem xmlns:ds="http://schemas.openxmlformats.org/officeDocument/2006/customXml" ds:itemID="{7F943D61-9701-4015-8AED-152165665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9ccf8-2d12-4cab-b09b-43a9a6f51259"/>
    <ds:schemaRef ds:uri="a3876a26-56c5-4bbd-a3e5-51290dcf4a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DD7937-D147-42AE-BC44-0CE6D4D1BE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5C17BB-0967-45A1-A927-DE7830684AB3}">
  <ds:schemaRefs>
    <ds:schemaRef ds:uri="http://schemas.microsoft.com/office/2006/metadata/properties"/>
    <ds:schemaRef ds:uri="http://schemas.microsoft.com/office/infopath/2007/PartnerControls"/>
    <ds:schemaRef ds:uri="ac49ccf8-2d12-4cab-b09b-43a9a6f51259"/>
    <ds:schemaRef ds:uri="a3876a26-56c5-4bbd-a3e5-51290dcf4a4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2025 GG</vt:lpstr>
      <vt:lpstr>'RESERVAS 2025 GG'!Títulos_a_imprimir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Heidy Arevalo Gomez</dc:creator>
  <cp:keywords/>
  <dc:description/>
  <cp:lastModifiedBy>Maria Nancy Espinel Barrera - Cont</cp:lastModifiedBy>
  <cp:revision/>
  <dcterms:created xsi:type="dcterms:W3CDTF">2024-01-29T15:14:21Z</dcterms:created>
  <dcterms:modified xsi:type="dcterms:W3CDTF">2026-08-07T03:40:19Z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0x01010033B1689A0E294E4D9685C468955263B7</vt:lpwstr>
  </property>
  <property fmtid="{D5CDD505-2E9C-101B-9397-08002B2CF9AE}" pid="3" name="MediaServiceImageTags">
    <vt:lpwstr/>
  </property>
</Properties>
</file>