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"/>
    </mc:Choice>
  </mc:AlternateContent>
  <bookViews>
    <workbookView xWindow="0" yWindow="0" windowWidth="14385" windowHeight="9825"/>
  </bookViews>
  <sheets>
    <sheet name="RESERVAS 2024 GG" sheetId="1" r:id="rId1"/>
  </sheets>
  <definedNames>
    <definedName name="_xlnm.Print_Titles" localSheetId="0">'RESERVAS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M18" i="1"/>
  <c r="M19" i="1"/>
  <c r="M20" i="1"/>
  <c r="M21" i="1"/>
  <c r="M22" i="1"/>
  <c r="M23" i="1"/>
  <c r="M24" i="1"/>
  <c r="M25" i="1"/>
  <c r="M26" i="1"/>
  <c r="M27" i="1"/>
  <c r="M28" i="1"/>
  <c r="M16" i="1"/>
  <c r="J29" i="1"/>
  <c r="J16" i="1"/>
  <c r="J13" i="1"/>
  <c r="K16" i="1" l="1"/>
  <c r="L16" i="1"/>
  <c r="N15" i="1"/>
  <c r="M15" i="1"/>
  <c r="N16" i="1" l="1"/>
  <c r="N17" i="1"/>
  <c r="N14" i="1"/>
  <c r="N12" i="1"/>
  <c r="N10" i="1"/>
  <c r="N9" i="1"/>
  <c r="M17" i="1" l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K7" i="1"/>
  <c r="J7" i="1"/>
  <c r="M8" i="1"/>
  <c r="M13" i="1"/>
  <c r="N11" i="1"/>
  <c r="M11" i="1"/>
  <c r="N13" i="1"/>
  <c r="N8" i="1"/>
  <c r="M7" i="1" l="1"/>
  <c r="N7" i="1"/>
  <c r="M29" i="1" l="1"/>
  <c r="N29" i="1"/>
</calcChain>
</file>

<file path=xl/sharedStrings.xml><?xml version="1.0" encoding="utf-8"?>
<sst xmlns="http://schemas.openxmlformats.org/spreadsheetml/2006/main" count="189" uniqueCount="71">
  <si>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</si>
  <si>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</si>
  <si>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</si>
  <si>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</si>
  <si>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</si>
  <si>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</si>
  <si>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</si>
  <si>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</si>
  <si>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</si>
  <si>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</si>
  <si>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</si>
  <si>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</si>
  <si>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</si>
  <si>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</si>
  <si>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</si>
  <si>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</si>
  <si>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</si>
  <si>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</si>
  <si>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</si>
  <si>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</si>
  <si>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</si>
  <si>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</si>
  <si>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</si>
  <si>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C</t>
  </si>
  <si>
    <t>0200</t>
  </si>
  <si>
    <t>3502</t>
  </si>
  <si>
    <t>24</t>
  </si>
  <si>
    <t>4</t>
  </si>
  <si>
    <t>3599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</si>
  <si>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</si>
  <si>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</si>
  <si>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</si>
  <si>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</si>
  <si>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</si>
  <si>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</si>
  <si>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</si>
  <si>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</si>
  <si>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</si>
  <si>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</si>
  <si>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</si>
  <si>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</si>
  <si>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</si>
  <si>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28</t>
  </si>
  <si>
    <t>30</t>
  </si>
  <si>
    <t>31</t>
  </si>
  <si>
    <t>EJECUCIÓN RESERVAS PRESUPUESTALES 2025 CON CORTE AL 31 DE ENERO DE 2026</t>
  </si>
  <si>
    <t>FECHA DE ELABORACIÓN: FEBRERO 02 DE 2026</t>
  </si>
  <si>
    <t>028</t>
  </si>
  <si>
    <t>RECURSOS A BANCOLDEX</t>
  </si>
  <si>
    <t>40401C</t>
  </si>
  <si>
    <t>20308C</t>
  </si>
  <si>
    <t>40401A</t>
  </si>
  <si>
    <t>40403B</t>
  </si>
  <si>
    <t>53105D</t>
  </si>
  <si>
    <t>6</t>
  </si>
  <si>
    <t>53105B</t>
  </si>
  <si>
    <t>8</t>
  </si>
  <si>
    <t>53105C</t>
  </si>
  <si>
    <t>9</t>
  </si>
  <si>
    <t>40401E</t>
  </si>
  <si>
    <t>4. TRANSFORMACIÓN PRODUCTIVA, INTERNACIONALIZACIÓN Y ACCIÓN CLÍMATICA / C. POLÍTICAS DE COMPETENCIA, CONSUMIDOR E INFRAESTRUCTURA DE LA CALIDAD MODERNAS</t>
  </si>
  <si>
    <t>2. SEGURIDAD HUMANA Y JUSTICIA SOCIAL / C. PROMOCIÓN DEL FORTALECIMIENTO DEL TEJIDO EMPRESARIAL A NIVEL REGIONAL</t>
  </si>
  <si>
    <t>4. TRANSFORMACIÓN PRODUCTIVA, INTERNACIONALIZACIÓN Y ACCIÓN CLÍMATICA / A. REINDUSTRIALIZACIÓN PARA LA SOSTENIBILIDAD, EL DESARROLLO ECONÓMICO Y SOCIAL</t>
  </si>
  <si>
    <t>4. TRANSFORMACIÓN PRODUCTIVA, INTERNACIONALIZACIÓN Y ACCIÓN CLÍMATICA / B. TURISMO EN ARMONÍA CON LA VIDA</t>
  </si>
  <si>
    <t>5. CONVERGENCIA REGIONAL / D. GOBIERNO DIGITAL PARA LA GENTE</t>
  </si>
  <si>
    <t>5. CONVERGENCIA REGIONAL / B. ENTIDADES PÚBLICAS TERRITORIALES Y NACIONALES FORTALECIDAS</t>
  </si>
  <si>
    <t>5. CONVERGENCIA REGIONAL / C. CALIDAD, EFECTIVIDAD, TRANSPARENCIA Y COHERENCIA DE LAS NORMAS</t>
  </si>
  <si>
    <t>4. TRANSFORMACIÓN PRODUCTIVA, INTERNACIONALIZACIÓN Y ACCIÓN CLÍMATICA / E. POLÍTICA DE INTERNACIONALIZACIÓN SOSTENIBLE</t>
  </si>
  <si>
    <t>TOTAL EJECUCIÓN  RESERVAS PRESUPUESTALES 2025 - UNIDAD EJECUTORA 350101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</si>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</sst>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49" fontId="13" fillId="0" borderId="6" xfId="0" applyNumberFormat="1" applyFont="1" applyBorder="1" applyAlignment="1">
      <alignment horizontal="center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1"/>
  <sheetViews>
    <sheetView showGridLines="0" tabSelected="1" topLeftCell="A25" workbookViewId="0">
      <selection activeCell="A31" sqref="A31:A3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1" t="s">
        <v>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15.75" x14ac:dyDescent="0.25">
      <c r="A3" s="31" t="s">
        <v>45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ht="15.75" x14ac:dyDescent="0.25">
      <c r="A4" s="31" t="s">
        <v>41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2" t="s">
        <v>46</v>
      </c>
      <c r="L5" s="33"/>
      <c r="M5" s="33"/>
      <c r="N5" s="33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34</v>
      </c>
      <c r="K6" s="17" t="s">
        <v>35</v>
      </c>
      <c r="L6" s="17" t="s">
        <v>36</v>
      </c>
      <c r="M6" s="18" t="s">
        <v>37</v>
      </c>
      <c r="N6" s="18" t="s">
        <v>38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30</v>
      </c>
      <c r="J7" s="21">
        <f>+J8+J11+J13</f>
        <v>60696371740.550003</v>
      </c>
      <c r="K7" s="21">
        <f t="shared" ref="K7:L7" si="0">+K8+K11+K13</f>
        <v>0</v>
      </c>
      <c r="L7" s="21">
        <f t="shared" si="0"/>
        <v>0</v>
      </c>
      <c r="M7" s="22">
        <f>+J7-L7</f>
        <v>60696371740.550003</v>
      </c>
      <c r="N7" s="23">
        <f>+L7/J7</f>
        <v>0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29</v>
      </c>
      <c r="J8" s="5">
        <f>SUM(J9:J10)</f>
        <v>143768387</v>
      </c>
      <c r="K8" s="5">
        <f>SUM(K9:K10)</f>
        <v>0</v>
      </c>
      <c r="L8" s="5">
        <f>SUM(L9:L10)</f>
        <v>0</v>
      </c>
      <c r="M8" s="9">
        <f t="shared" ref="M8:M28" si="1">+J8-L8</f>
        <v>143768387</v>
      </c>
      <c r="N8" s="10">
        <f t="shared" ref="N8:N29" si="2">+L8/J8</f>
        <v>0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51124727</v>
      </c>
      <c r="K9" s="8">
        <v>0</v>
      </c>
      <c r="L9" s="8">
        <v>0</v>
      </c>
      <c r="M9" s="11">
        <f t="shared" si="1"/>
        <v>51124727</v>
      </c>
      <c r="N9" s="12">
        <f t="shared" si="2"/>
        <v>0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92643660</v>
      </c>
      <c r="K10" s="8">
        <v>0</v>
      </c>
      <c r="L10" s="8">
        <v>0</v>
      </c>
      <c r="M10" s="11">
        <f t="shared" si="1"/>
        <v>92643660</v>
      </c>
      <c r="N10" s="12">
        <f t="shared" si="2"/>
        <v>0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31</v>
      </c>
      <c r="J11" s="5">
        <f>+J12</f>
        <v>3747295353.5500002</v>
      </c>
      <c r="K11" s="5">
        <f t="shared" ref="K11:L11" si="3">+K12</f>
        <v>0</v>
      </c>
      <c r="L11" s="5">
        <f t="shared" si="3"/>
        <v>0</v>
      </c>
      <c r="M11" s="9">
        <f t="shared" si="1"/>
        <v>3747295353.5500002</v>
      </c>
      <c r="N11" s="10">
        <f t="shared" si="2"/>
        <v>0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3747295353.5500002</v>
      </c>
      <c r="K12" s="8">
        <v>0</v>
      </c>
      <c r="L12" s="8">
        <v>0</v>
      </c>
      <c r="M12" s="11">
        <f t="shared" si="1"/>
        <v>3747295353.5500002</v>
      </c>
      <c r="N12" s="12">
        <f t="shared" si="2"/>
        <v>0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32</v>
      </c>
      <c r="J13" s="5">
        <f>SUM(J14:J15)</f>
        <v>56805308000</v>
      </c>
      <c r="K13" s="5">
        <f>SUM(K14:K15)</f>
        <v>0</v>
      </c>
      <c r="L13" s="5">
        <f>SUM(L14:L15)</f>
        <v>0</v>
      </c>
      <c r="M13" s="9">
        <f t="shared" si="1"/>
        <v>56805308000</v>
      </c>
      <c r="N13" s="10">
        <f t="shared" si="2"/>
        <v>0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7817308000</v>
      </c>
      <c r="K14" s="8">
        <v>0</v>
      </c>
      <c r="L14" s="8">
        <v>0</v>
      </c>
      <c r="M14" s="11">
        <f t="shared" si="1"/>
        <v>7817308000</v>
      </c>
      <c r="N14" s="12">
        <f t="shared" si="2"/>
        <v>0</v>
      </c>
    </row>
    <row r="15" spans="1:15" ht="52.5" customHeight="1" thickTop="1" thickBot="1" x14ac:dyDescent="0.3">
      <c r="A15" s="25" t="s">
        <v>10</v>
      </c>
      <c r="B15" s="25" t="s">
        <v>17</v>
      </c>
      <c r="C15" s="29" t="s">
        <v>17</v>
      </c>
      <c r="D15" s="29" t="s">
        <v>22</v>
      </c>
      <c r="E15" s="29" t="s">
        <v>47</v>
      </c>
      <c r="F15" s="6" t="s">
        <v>12</v>
      </c>
      <c r="G15" s="6" t="s">
        <v>13</v>
      </c>
      <c r="H15" s="6" t="s">
        <v>14</v>
      </c>
      <c r="I15" s="7" t="s">
        <v>48</v>
      </c>
      <c r="J15" s="8">
        <v>48988000000</v>
      </c>
      <c r="K15" s="8">
        <v>0</v>
      </c>
      <c r="L15" s="8">
        <v>0</v>
      </c>
      <c r="M15" s="11">
        <f t="shared" ref="M15" si="4">+J15-L15</f>
        <v>48988000000</v>
      </c>
      <c r="N15" s="12">
        <f t="shared" ref="N15" si="5">+L15/J15</f>
        <v>0</v>
      </c>
    </row>
    <row r="16" spans="1:15" ht="36" customHeight="1" thickTop="1" thickBot="1" x14ac:dyDescent="0.3">
      <c r="A16" s="19" t="s">
        <v>23</v>
      </c>
      <c r="B16" s="19"/>
      <c r="C16" s="19"/>
      <c r="D16" s="19"/>
      <c r="E16" s="19"/>
      <c r="F16" s="19"/>
      <c r="G16" s="19"/>
      <c r="H16" s="19"/>
      <c r="I16" s="20" t="s">
        <v>33</v>
      </c>
      <c r="J16" s="24">
        <f>SUM(J17:J28)</f>
        <v>62526864045</v>
      </c>
      <c r="K16" s="24">
        <f>SUM(K17:K28)</f>
        <v>0</v>
      </c>
      <c r="L16" s="24">
        <f>SUM(L17:L28)</f>
        <v>0</v>
      </c>
      <c r="M16" s="24">
        <f>SUM(M17:M28)</f>
        <v>62526864045</v>
      </c>
      <c r="N16" s="23">
        <f>+L16/J16</f>
        <v>0</v>
      </c>
    </row>
    <row r="17" spans="1:23" ht="46.5" thickTop="1" thickBot="1" x14ac:dyDescent="0.3">
      <c r="A17" s="6" t="s">
        <v>23</v>
      </c>
      <c r="B17" s="6" t="s">
        <v>25</v>
      </c>
      <c r="C17" s="6" t="s">
        <v>24</v>
      </c>
      <c r="D17" s="6" t="s">
        <v>26</v>
      </c>
      <c r="E17" s="6" t="s">
        <v>49</v>
      </c>
      <c r="F17" s="6" t="s">
        <v>12</v>
      </c>
      <c r="G17" s="6" t="s">
        <v>13</v>
      </c>
      <c r="H17" s="6" t="s">
        <v>14</v>
      </c>
      <c r="I17" s="7" t="s">
        <v>60</v>
      </c>
      <c r="J17" s="8">
        <v>4190378538</v>
      </c>
      <c r="K17" s="8">
        <v>0</v>
      </c>
      <c r="L17" s="8">
        <v>0</v>
      </c>
      <c r="M17" s="11">
        <f t="shared" si="1"/>
        <v>4190378538</v>
      </c>
      <c r="N17" s="12">
        <f t="shared" si="2"/>
        <v>0</v>
      </c>
    </row>
    <row r="18" spans="1:23" ht="46.5" thickTop="1" thickBot="1" x14ac:dyDescent="0.3">
      <c r="A18" s="6" t="s">
        <v>23</v>
      </c>
      <c r="B18" s="6" t="s">
        <v>25</v>
      </c>
      <c r="C18" s="6" t="s">
        <v>24</v>
      </c>
      <c r="D18" s="6" t="s">
        <v>42</v>
      </c>
      <c r="E18" s="6" t="s">
        <v>49</v>
      </c>
      <c r="F18" s="6" t="s">
        <v>12</v>
      </c>
      <c r="G18" s="6" t="s">
        <v>13</v>
      </c>
      <c r="H18" s="6" t="s">
        <v>14</v>
      </c>
      <c r="I18" s="7" t="s">
        <v>60</v>
      </c>
      <c r="J18" s="8">
        <v>2105237442</v>
      </c>
      <c r="K18" s="8">
        <v>0</v>
      </c>
      <c r="L18" s="8">
        <v>0</v>
      </c>
      <c r="M18" s="11">
        <f t="shared" si="1"/>
        <v>2105237442</v>
      </c>
      <c r="N18" s="12">
        <f t="shared" si="2"/>
        <v>0</v>
      </c>
    </row>
    <row r="19" spans="1:23" ht="35.25" thickTop="1" thickBot="1" x14ac:dyDescent="0.3">
      <c r="A19" s="6" t="s">
        <v>23</v>
      </c>
      <c r="B19" s="6" t="s">
        <v>25</v>
      </c>
      <c r="C19" s="6" t="s">
        <v>24</v>
      </c>
      <c r="D19" s="6" t="s">
        <v>43</v>
      </c>
      <c r="E19" s="6" t="s">
        <v>50</v>
      </c>
      <c r="F19" s="6" t="s">
        <v>12</v>
      </c>
      <c r="G19" s="6" t="s">
        <v>13</v>
      </c>
      <c r="H19" s="6" t="s">
        <v>14</v>
      </c>
      <c r="I19" s="7" t="s">
        <v>61</v>
      </c>
      <c r="J19" s="8">
        <v>10190000000</v>
      </c>
      <c r="K19" s="8">
        <v>0</v>
      </c>
      <c r="L19" s="8">
        <v>0</v>
      </c>
      <c r="M19" s="11">
        <f t="shared" si="1"/>
        <v>10190000000</v>
      </c>
      <c r="N19" s="12">
        <f t="shared" si="2"/>
        <v>0</v>
      </c>
    </row>
    <row r="20" spans="1:23" ht="35.25" thickTop="1" thickBot="1" x14ac:dyDescent="0.3">
      <c r="A20" s="6" t="s">
        <v>23</v>
      </c>
      <c r="B20" s="6" t="s">
        <v>25</v>
      </c>
      <c r="C20" s="6" t="s">
        <v>24</v>
      </c>
      <c r="D20" s="6" t="s">
        <v>43</v>
      </c>
      <c r="E20" s="6" t="s">
        <v>50</v>
      </c>
      <c r="F20" s="6" t="s">
        <v>12</v>
      </c>
      <c r="G20" s="6">
        <v>15</v>
      </c>
      <c r="H20" s="6" t="s">
        <v>14</v>
      </c>
      <c r="I20" s="7" t="s">
        <v>61</v>
      </c>
      <c r="J20" s="8">
        <v>10362825000</v>
      </c>
      <c r="K20" s="8">
        <v>0</v>
      </c>
      <c r="L20" s="8">
        <v>0</v>
      </c>
      <c r="M20" s="11">
        <f t="shared" si="1"/>
        <v>10362825000</v>
      </c>
      <c r="N20" s="12">
        <f t="shared" si="2"/>
        <v>0</v>
      </c>
    </row>
    <row r="21" spans="1:23" ht="57.75" thickTop="1" thickBot="1" x14ac:dyDescent="0.3">
      <c r="A21" s="6" t="s">
        <v>23</v>
      </c>
      <c r="B21" s="6" t="s">
        <v>25</v>
      </c>
      <c r="C21" s="6" t="s">
        <v>24</v>
      </c>
      <c r="D21" s="6" t="s">
        <v>44</v>
      </c>
      <c r="E21" s="6" t="s">
        <v>51</v>
      </c>
      <c r="F21" s="6" t="s">
        <v>12</v>
      </c>
      <c r="G21" s="6" t="s">
        <v>13</v>
      </c>
      <c r="H21" s="6" t="s">
        <v>14</v>
      </c>
      <c r="I21" s="7" t="s">
        <v>62</v>
      </c>
      <c r="J21" s="8">
        <v>24662563309</v>
      </c>
      <c r="K21" s="8">
        <v>0</v>
      </c>
      <c r="L21" s="8">
        <v>0</v>
      </c>
      <c r="M21" s="11">
        <f t="shared" si="1"/>
        <v>24662563309</v>
      </c>
      <c r="N21" s="12">
        <f t="shared" si="2"/>
        <v>0</v>
      </c>
    </row>
    <row r="22" spans="1:23" ht="57.75" thickTop="1" thickBot="1" x14ac:dyDescent="0.3">
      <c r="A22" s="6" t="s">
        <v>23</v>
      </c>
      <c r="B22" s="6" t="s">
        <v>25</v>
      </c>
      <c r="C22" s="6" t="s">
        <v>24</v>
      </c>
      <c r="D22" s="6" t="s">
        <v>44</v>
      </c>
      <c r="E22" s="6" t="s">
        <v>51</v>
      </c>
      <c r="F22" s="6" t="s">
        <v>12</v>
      </c>
      <c r="G22" s="6">
        <v>15</v>
      </c>
      <c r="H22" s="6" t="s">
        <v>14</v>
      </c>
      <c r="I22" s="7" t="s">
        <v>62</v>
      </c>
      <c r="J22" s="8">
        <v>4931575000</v>
      </c>
      <c r="K22" s="8">
        <v>0</v>
      </c>
      <c r="L22" s="8">
        <v>0</v>
      </c>
      <c r="M22" s="11">
        <f t="shared" si="1"/>
        <v>4931575000</v>
      </c>
      <c r="N22" s="12">
        <f t="shared" si="2"/>
        <v>0</v>
      </c>
    </row>
    <row r="23" spans="1:23" ht="35.25" thickTop="1" thickBot="1" x14ac:dyDescent="0.3">
      <c r="A23" s="6" t="s">
        <v>23</v>
      </c>
      <c r="B23" s="6" t="s">
        <v>25</v>
      </c>
      <c r="C23" s="6" t="s">
        <v>24</v>
      </c>
      <c r="D23" s="6">
        <v>32</v>
      </c>
      <c r="E23" s="6" t="s">
        <v>52</v>
      </c>
      <c r="F23" s="6" t="s">
        <v>12</v>
      </c>
      <c r="G23" s="6">
        <v>10</v>
      </c>
      <c r="H23" s="6" t="s">
        <v>14</v>
      </c>
      <c r="I23" s="7" t="s">
        <v>63</v>
      </c>
      <c r="J23" s="8">
        <v>1463334000</v>
      </c>
      <c r="K23" s="8">
        <v>0</v>
      </c>
      <c r="L23" s="8">
        <v>0</v>
      </c>
      <c r="M23" s="11">
        <f t="shared" si="1"/>
        <v>1463334000</v>
      </c>
      <c r="N23" s="12">
        <f t="shared" si="2"/>
        <v>0</v>
      </c>
    </row>
    <row r="24" spans="1:23" ht="24" thickTop="1" thickBot="1" x14ac:dyDescent="0.3">
      <c r="A24" s="6" t="s">
        <v>23</v>
      </c>
      <c r="B24" s="6" t="s">
        <v>28</v>
      </c>
      <c r="C24" s="6" t="s">
        <v>24</v>
      </c>
      <c r="D24" s="6" t="s">
        <v>27</v>
      </c>
      <c r="E24" s="6" t="s">
        <v>53</v>
      </c>
      <c r="F24" s="6" t="s">
        <v>12</v>
      </c>
      <c r="G24" s="6" t="s">
        <v>13</v>
      </c>
      <c r="H24" s="6" t="s">
        <v>14</v>
      </c>
      <c r="I24" s="7" t="s">
        <v>64</v>
      </c>
      <c r="J24" s="8">
        <v>1190932117</v>
      </c>
      <c r="K24" s="8">
        <v>0</v>
      </c>
      <c r="L24" s="8">
        <v>0</v>
      </c>
      <c r="M24" s="11">
        <f t="shared" si="1"/>
        <v>1190932117</v>
      </c>
      <c r="N24" s="12">
        <f t="shared" si="2"/>
        <v>0</v>
      </c>
    </row>
    <row r="25" spans="1:23" ht="35.25" thickTop="1" thickBot="1" x14ac:dyDescent="0.3">
      <c r="A25" s="6" t="s">
        <v>23</v>
      </c>
      <c r="B25" s="6" t="s">
        <v>28</v>
      </c>
      <c r="C25" s="6" t="s">
        <v>24</v>
      </c>
      <c r="D25" s="6" t="s">
        <v>54</v>
      </c>
      <c r="E25" s="6" t="s">
        <v>55</v>
      </c>
      <c r="F25" s="6" t="s">
        <v>12</v>
      </c>
      <c r="G25" s="6" t="s">
        <v>13</v>
      </c>
      <c r="H25" s="6" t="s">
        <v>14</v>
      </c>
      <c r="I25" s="7" t="s">
        <v>65</v>
      </c>
      <c r="J25" s="8">
        <v>1331940338</v>
      </c>
      <c r="K25" s="8">
        <v>0</v>
      </c>
      <c r="L25" s="8">
        <v>0</v>
      </c>
      <c r="M25" s="11">
        <f t="shared" si="1"/>
        <v>1331940338</v>
      </c>
      <c r="N25" s="12">
        <f t="shared" si="2"/>
        <v>0</v>
      </c>
    </row>
    <row r="26" spans="1:23" ht="35.25" thickTop="1" thickBot="1" x14ac:dyDescent="0.3">
      <c r="A26" s="6" t="s">
        <v>23</v>
      </c>
      <c r="B26" s="6" t="s">
        <v>28</v>
      </c>
      <c r="C26" s="6" t="s">
        <v>24</v>
      </c>
      <c r="D26" s="6" t="s">
        <v>56</v>
      </c>
      <c r="E26" s="6" t="s">
        <v>57</v>
      </c>
      <c r="F26" s="6" t="s">
        <v>12</v>
      </c>
      <c r="G26" s="6" t="s">
        <v>13</v>
      </c>
      <c r="H26" s="6" t="s">
        <v>14</v>
      </c>
      <c r="I26" s="7" t="s">
        <v>66</v>
      </c>
      <c r="J26" s="8">
        <v>19116200</v>
      </c>
      <c r="K26" s="8">
        <v>0</v>
      </c>
      <c r="L26" s="8">
        <v>0</v>
      </c>
      <c r="M26" s="11">
        <f t="shared" si="1"/>
        <v>19116200</v>
      </c>
      <c r="N26" s="12">
        <f t="shared" si="2"/>
        <v>0</v>
      </c>
    </row>
    <row r="27" spans="1:23" ht="35.25" thickTop="1" thickBot="1" x14ac:dyDescent="0.3">
      <c r="A27" s="6" t="s">
        <v>23</v>
      </c>
      <c r="B27" s="6" t="s">
        <v>28</v>
      </c>
      <c r="C27" s="6" t="s">
        <v>24</v>
      </c>
      <c r="D27" s="6" t="s">
        <v>56</v>
      </c>
      <c r="E27" s="6" t="s">
        <v>57</v>
      </c>
      <c r="F27" s="6" t="s">
        <v>12</v>
      </c>
      <c r="G27" s="6" t="s">
        <v>13</v>
      </c>
      <c r="H27" s="6" t="s">
        <v>14</v>
      </c>
      <c r="I27" s="7" t="s">
        <v>66</v>
      </c>
      <c r="J27" s="8">
        <v>813399967</v>
      </c>
      <c r="K27" s="8">
        <v>0</v>
      </c>
      <c r="L27" s="8">
        <v>0</v>
      </c>
      <c r="M27" s="11">
        <f t="shared" si="1"/>
        <v>813399967</v>
      </c>
      <c r="N27" s="12">
        <f t="shared" si="2"/>
        <v>0</v>
      </c>
    </row>
    <row r="28" spans="1:23" ht="46.5" thickTop="1" thickBot="1" x14ac:dyDescent="0.3">
      <c r="A28" s="6" t="s">
        <v>23</v>
      </c>
      <c r="B28" s="6" t="s">
        <v>28</v>
      </c>
      <c r="C28" s="6" t="s">
        <v>24</v>
      </c>
      <c r="D28" s="6" t="s">
        <v>58</v>
      </c>
      <c r="E28" s="6" t="s">
        <v>59</v>
      </c>
      <c r="F28" s="6" t="s">
        <v>12</v>
      </c>
      <c r="G28" s="6" t="s">
        <v>13</v>
      </c>
      <c r="H28" s="6" t="s">
        <v>14</v>
      </c>
      <c r="I28" s="7" t="s">
        <v>67</v>
      </c>
      <c r="J28" s="8">
        <v>1265562134</v>
      </c>
      <c r="K28" s="8">
        <v>0</v>
      </c>
      <c r="L28" s="8">
        <v>0</v>
      </c>
      <c r="M28" s="11">
        <f t="shared" si="1"/>
        <v>1265562134</v>
      </c>
      <c r="N28" s="12">
        <f t="shared" si="2"/>
        <v>0</v>
      </c>
    </row>
    <row r="29" spans="1:23" ht="34.5" customHeight="1" thickTop="1" thickBot="1" x14ac:dyDescent="0.3">
      <c r="A29" s="34" t="s">
        <v>68</v>
      </c>
      <c r="B29" s="35"/>
      <c r="C29" s="35"/>
      <c r="D29" s="35"/>
      <c r="E29" s="35"/>
      <c r="F29" s="35"/>
      <c r="G29" s="35"/>
      <c r="H29" s="35"/>
      <c r="I29" s="36"/>
      <c r="J29" s="26">
        <f>+J16+J7</f>
        <v>123223235785.55</v>
      </c>
      <c r="K29" s="26">
        <v>0</v>
      </c>
      <c r="L29" s="26">
        <v>0</v>
      </c>
      <c r="M29" s="26">
        <f>+M16+M7</f>
        <v>123223235785.55</v>
      </c>
      <c r="N29" s="27">
        <f t="shared" si="2"/>
        <v>0</v>
      </c>
    </row>
    <row r="30" spans="1:23" ht="15.75" thickTop="1" x14ac:dyDescent="0.25">
      <c r="A30" s="13" t="s">
        <v>40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4"/>
    </row>
    <row r="31" spans="1:23" ht="13.5" customHeight="1" x14ac:dyDescent="0.25">
      <c r="A31" s="30" t="s">
        <v>69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32" spans="1:23" x14ac:dyDescent="0.25">
      <c r="A32" s="30" t="s">
        <v>70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6"/>
      <c r="W32" s="14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  <row r="61" spans="14:14" x14ac:dyDescent="0.25">
      <c r="N61" s="2"/>
    </row>
  </sheetData>
  <mergeCells count="5">
    <mergeCell ref="A2:N2"/>
    <mergeCell ref="A3:N3"/>
    <mergeCell ref="A4:N4"/>
    <mergeCell ref="K5:N5"/>
    <mergeCell ref="A29:I29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2026-02-02T19:08:39Z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