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rzo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K8" i="1"/>
  <c r="K7" i="1" s="1"/>
  <c r="K28" i="1" s="1"/>
  <c r="J8" i="1"/>
  <c r="L28" i="1" l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<sst xmlns="http://schemas.openxmlformats.org/spreadsheetml/2006/main" count="169" uniqueCount="66">
  <si>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</si>
  <si>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</si>
  <si>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</si>
  <si>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</si>
  <si>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</si>
  <si>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</si>
  <si>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</si>
  <si>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</si>
  <si>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</si>
  <si>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</si>
  <si>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</si>
  <si>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</si>
  <si>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</si>
  <si>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</si>
  <si>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</si>
  <si>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</si>
  <si>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</si>
  <si>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</si>
  <si>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</si>
  <si>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</si>
  <si>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</si>
  <si>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</si>
  <si>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</si>
  <si>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</si>
  <si>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</si>
  <si>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</si>
  <si>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</si>
  <si>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</si>
  <si>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</si>
  <si>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</si>
  <si>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</si>
  <si>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</si>
  <si>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</si>
  <si>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</si>
  <si>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</si>
  <si>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</si>
  <si>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</si>
  <si>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</si>
  <si>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</si>
  <si>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</si>
  <si>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</si>
  <si>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</si>
  <si>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</si>
  <si>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</si>
  <si>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</si>
  <si>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</si>
  <si>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</si>
  <si>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</si>
  <si>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</si>
  <si>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</si>
  <si>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</si>
  <si>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</si>
  <si>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</si>
  <si>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</si>
  <si>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</si>
  <si>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</si>
  <si>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</si>
  <si>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</si>
  <si>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</si>
  <si>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</si>
  <si>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</si>
  <si>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</si>
  <si>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</si>
  <si>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</si>
  <si>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31 DE MARZO DE 2025</t>
  </si>
  <si>
    <t>FECHA DE ELABORACIÓN: ABRIL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</si>
</sst>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M28" sqref="M2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212584395754.63</v>
      </c>
      <c r="K7" s="21">
        <f t="shared" ref="K7:L7" si="0">+K8+K11+K13</f>
        <v>211728358590</v>
      </c>
      <c r="L7" s="21">
        <f t="shared" si="0"/>
        <v>65073893453</v>
      </c>
      <c r="M7" s="22">
        <f>+J7-L7</f>
        <v>147510502301.63</v>
      </c>
      <c r="N7" s="23">
        <f>+L7/J7</f>
        <v>0.30610851385399823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1832598736.6300001</v>
      </c>
      <c r="K11" s="5">
        <f t="shared" ref="K11:L11" si="3">+K12</f>
        <v>976561572</v>
      </c>
      <c r="L11" s="5">
        <f t="shared" si="3"/>
        <v>270615435</v>
      </c>
      <c r="M11" s="9">
        <f t="shared" si="1"/>
        <v>1561983301.6300001</v>
      </c>
      <c r="N11" s="10">
        <f t="shared" si="2"/>
        <v>0.14766758788540899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1832598736.6300001</v>
      </c>
      <c r="K12" s="8">
        <v>976561572</v>
      </c>
      <c r="L12" s="8">
        <v>270615435</v>
      </c>
      <c r="M12" s="11">
        <f t="shared" si="1"/>
        <v>1561983301.6300001</v>
      </c>
      <c r="N12" s="12">
        <f t="shared" si="2"/>
        <v>0.14766758788540899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64600498227</v>
      </c>
      <c r="M13" s="9">
        <f t="shared" si="1"/>
        <v>145948519000</v>
      </c>
      <c r="N13" s="10">
        <f t="shared" si="2"/>
        <v>0.30681928169416256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60000000000</v>
      </c>
      <c r="M15" s="11">
        <f t="shared" ref="M15" si="4">+J15-L15</f>
        <v>145948519000</v>
      </c>
      <c r="N15" s="12">
        <f t="shared" ref="N15" si="5">+L15/J15</f>
        <v>0.2913349427873283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132477222701</v>
      </c>
      <c r="K17" s="24">
        <f>SUM(K18:K27)</f>
        <v>124412615838</v>
      </c>
      <c r="L17" s="24">
        <f>SUM(L18:L27)</f>
        <v>118024615838</v>
      </c>
      <c r="M17" s="24">
        <f>SUM(M18:M27)</f>
        <v>14452606863</v>
      </c>
      <c r="N17" s="23">
        <f>+L17/J17</f>
        <v>0.89090496790063745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7794140087</v>
      </c>
      <c r="K18" s="8">
        <v>0</v>
      </c>
      <c r="L18" s="8">
        <v>0</v>
      </c>
      <c r="M18" s="11">
        <f t="shared" si="1"/>
        <v>7794140087</v>
      </c>
      <c r="N18" s="12">
        <f t="shared" si="2"/>
        <v>0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35572073765</v>
      </c>
      <c r="M22" s="11">
        <f t="shared" si="6"/>
        <v>1600000000</v>
      </c>
      <c r="N22" s="12">
        <f t="shared" si="7"/>
        <v>0.95695693465704601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0</v>
      </c>
      <c r="M25" s="11">
        <f t="shared" ref="M25" si="10">+J25-L25</f>
        <v>4788000000</v>
      </c>
      <c r="N25" s="12">
        <f t="shared" ref="N25" si="11">+L25/J25</f>
        <v>0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0</v>
      </c>
      <c r="L26" s="8">
        <v>0</v>
      </c>
      <c r="M26" s="11">
        <f t="shared" si="1"/>
        <v>270466776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345061618455.63</v>
      </c>
      <c r="K28" s="27">
        <f>+K17+K7</f>
        <v>336140974428</v>
      </c>
      <c r="L28" s="27">
        <f>+L17+L7</f>
        <v>183098509291</v>
      </c>
      <c r="M28" s="27">
        <f>+M17+M7</f>
        <v>161963109164.63</v>
      </c>
      <c r="N28" s="28">
        <f t="shared" si="2"/>
        <v>0.53062554482437707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2024-01-29T23:19:30Z</cp:lastPrinted>
  <dcterms:created xsi:type="dcterms:W3CDTF">2024-01-29T15:14:21Z</dcterms:created>
  <dcterms:modified xsi:type="dcterms:W3CDTF">2025-04-02T16:53:03Z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