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al 30 de junio\Publicación\"/>
    </mc:Choice>
  </mc:AlternateContent>
  <bookViews>
    <workbookView xWindow="0" yWindow="0" windowWidth="8850" windowHeight="7905"/>
  </bookViews>
  <sheets>
    <sheet name="RESERVAS 2024 GG" sheetId="1" r:id="rId1"/>
  </sheets>
  <definedNames>
    <definedName name="_xlnm.Print_Titles" localSheetId="0">'RESERVAS 2024 GG'!$6:$6</definedName>
  </definedNames>
  <calcPr calcId="152511"/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L7" i="1" s="1"/>
  <c r="K8" i="1"/>
  <c r="K7" i="1" s="1"/>
  <c r="K28" i="1" s="1"/>
  <c r="J8" i="1"/>
  <c r="L28" i="1" l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<sst xmlns="http://schemas.openxmlformats.org/spreadsheetml/2006/main" count="169" uniqueCount="66">
  <si>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</si>
  <si>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</si>
  <si>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</si>
  <si>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</si>
  <si>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</si>
  <si>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</si>
  <si>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</si>
  <si>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</si>
  <si>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</si>
  <si>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</si>
  <si>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</si>
  <si>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</si>
  <si>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</si>
  <si>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</si>
  <si>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</si>
  <si>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</si>
  <si>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</si>
  <si>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</si>
  <si>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</si>
  <si>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</si>
  <si>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</si>
  <si>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</si>
  <si>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</si>
  <si>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</si>
  <si>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</si>
  <si>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</si>
  <si>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</si>
  <si>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</si>
  <si>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</si>
  <si>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</si>
  <si>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</si>
  <si>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</si>
  <si>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</si>
  <si>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</si>
  <si>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</si>
  <si>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</si>
  <si>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</si>
  <si>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</si>
  <si>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</si>
  <si>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</si>
  <si>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</si>
  <si>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</si>
  <si>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</si>
  <si>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</si>
  <si>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</si>
  <si>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</si>
  <si>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</si>
  <si>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</si>
  <si>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</si>
  <si>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</si>
  <si>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</si>
  <si>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</si>
  <si>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</si>
  <si>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</si>
  <si>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</si>
  <si>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</si>
  <si>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</si>
  <si>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</si>
  <si>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</si>
  <si>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</si>
  <si>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</si>
  <si>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</si>
  <si>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</si>
  <si>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</si>
  <si>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30 DE JUNIO DE 2025</t>
  </si>
  <si>
    <t>FECHA DE ELABORACIÓN: JULIO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</si>
</sst>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NumberFormat="1" applyFont="1" applyFill="1" applyBorder="1" applyAlignment="1">
      <alignment horizontal="center" vertical="center" wrapText="1" readingOrder="1"/>
    </xf>
    <xf numFmtId="0" fontId="13" fillId="0" borderId="6" xfId="0" applyNumberFormat="1" applyFont="1" applyFill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M36" sqref="M36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212584395754.63</v>
      </c>
      <c r="K7" s="21">
        <f t="shared" ref="K7:L7" si="0">+K8+K11+K13</f>
        <v>212399241494</v>
      </c>
      <c r="L7" s="21">
        <f t="shared" si="0"/>
        <v>212399241494</v>
      </c>
      <c r="M7" s="22">
        <f>+J7-L7</f>
        <v>185154260.63000488</v>
      </c>
      <c r="N7" s="23">
        <f>+L7/J7</f>
        <v>0.99912903174302725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1832598736.6300001</v>
      </c>
      <c r="K11" s="5">
        <f t="shared" ref="K11:L11" si="3">+K12</f>
        <v>1647444476</v>
      </c>
      <c r="L11" s="5">
        <f t="shared" si="3"/>
        <v>1647444476</v>
      </c>
      <c r="M11" s="9">
        <f t="shared" si="1"/>
        <v>185154260.63000011</v>
      </c>
      <c r="N11" s="10">
        <f t="shared" si="2"/>
        <v>0.89896628381918253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1832598736.6300001</v>
      </c>
      <c r="K12" s="8">
        <v>1647444476</v>
      </c>
      <c r="L12" s="8">
        <v>1647444476</v>
      </c>
      <c r="M12" s="11">
        <f t="shared" si="1"/>
        <v>185154260.63000011</v>
      </c>
      <c r="N12" s="12">
        <f t="shared" si="2"/>
        <v>0.89896628381918253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132477222701</v>
      </c>
      <c r="K17" s="24">
        <f>SUM(K18:K27)</f>
        <v>124683082614</v>
      </c>
      <c r="L17" s="24">
        <f>SUM(L18:L27)</f>
        <v>124683082614</v>
      </c>
      <c r="M17" s="24">
        <f>SUM(M18:M27)</f>
        <v>7794140087</v>
      </c>
      <c r="N17" s="23">
        <f>+L17/J17</f>
        <v>0.94116618745404024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7794140087</v>
      </c>
      <c r="K18" s="8">
        <v>0</v>
      </c>
      <c r="L18" s="8">
        <v>0</v>
      </c>
      <c r="M18" s="11">
        <f t="shared" si="1"/>
        <v>7794140087</v>
      </c>
      <c r="N18" s="12">
        <f t="shared" si="2"/>
        <v>0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345061618455.63</v>
      </c>
      <c r="K28" s="27">
        <f>+K17+K7</f>
        <v>337082324108</v>
      </c>
      <c r="L28" s="27">
        <f>+L17+L7</f>
        <v>337082324108</v>
      </c>
      <c r="M28" s="27">
        <f>+M17+M7</f>
        <v>7979294347.6300049</v>
      </c>
      <c r="N28" s="28">
        <f t="shared" si="2"/>
        <v>0.97687574067686112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Heidy Yineth Arevalo Gomez</cp:lastModifiedBy>
  <cp:lastPrinted>2024-01-29T23:19:30Z</cp:lastPrinted>
  <dcterms:created xsi:type="dcterms:W3CDTF">2024-01-29T15:14:21Z</dcterms:created>
  <dcterms:modified xsi:type="dcterms:W3CDTF">2025-07-01T19:26:38Z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