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MARZO\PDF-PAGINA WEB\"/>
    </mc:Choice>
  </mc:AlternateContent>
  <bookViews>
    <workbookView xWindow="0" yWindow="0" windowWidth="28800" windowHeight="12435"/>
  </bookViews>
  <sheets>
    <sheet name="RESERVAS 2023 GG " sheetId="1" r:id="rId1"/>
  </sheets>
  <definedNames>
    <definedName name="_xlnm.Print_Titles" localSheetId="0">'RESERVAS 2023 GG '!$6:$6</definedName>
  </definedNames>
  <calcPr calcId="152511"/>
</workbook>
</file>

<file path=xl/calcChain.xml><?xml version="1.0" encoding="utf-8"?>
<calcChain xmlns="http://schemas.openxmlformats.org/spreadsheetml/2006/main">
  <c r="N30" i="1" l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5" i="1"/>
  <c r="N14" i="1"/>
  <c r="N12" i="1"/>
  <c r="N10" i="1"/>
  <c r="N9" i="1"/>
  <c r="M30" i="1" l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5" i="1"/>
  <c r="M14" i="1"/>
  <c r="M12" i="1"/>
  <c r="M10" i="1"/>
  <c r="M9" i="1"/>
  <c r="L16" i="1"/>
  <c r="K16" i="1"/>
  <c r="J16" i="1"/>
  <c r="L13" i="1"/>
  <c r="K13" i="1"/>
  <c r="J13" i="1"/>
  <c r="L11" i="1"/>
  <c r="K11" i="1"/>
  <c r="J11" i="1"/>
  <c r="L8" i="1"/>
  <c r="K8" i="1"/>
  <c r="J8" i="1"/>
  <c r="N16" i="1" l="1"/>
  <c r="N11" i="1"/>
  <c r="N13" i="1"/>
  <c r="N8" i="1"/>
  <c r="M11" i="1"/>
  <c r="M16" i="1"/>
  <c r="M8" i="1"/>
  <c r="M13" i="1"/>
  <c r="L7" i="1"/>
  <c r="J7" i="1"/>
  <c r="K7" i="1"/>
  <c r="K31" i="1" s="1"/>
  <c r="N7" i="1" l="1"/>
  <c r="L31" i="1"/>
  <c r="J31" i="1"/>
  <c r="M7" i="1"/>
  <c r="M31" i="1" l="1"/>
  <c r="N31" i="1"/>
</calcChain>
</file>

<file path=xl/sharedStrings.xml><?xml version="1.0" encoding="utf-8"?>
<sst xmlns="http://schemas.openxmlformats.org/spreadsheetml/2006/main" count="198" uniqueCount="72">
  <si>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</si>
  <si>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</si>
  <si>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</si>
  <si>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</si>
  <si>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</si>
  <si>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</si>
  <si>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</si>
  <si>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</si>
  <si>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</si>
  <si>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</si>
  <si>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</si>
  <si>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</si>
  <si>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</si>
  <si>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</si>
  <si>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</si>
  <si>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</si>
  <si>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</si>
  <si>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</si>
  <si>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</si>
  <si>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</si>
  <si>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</si>
  <si>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</si>
  <si>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11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</si>
  <si>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</si>
  <si>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</si>
  <si>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</si>
  <si>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</si>
  <si>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</si>
  <si>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</si>
  <si>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</si>
  <si>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</si>
  <si>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</si>
  <si>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</si>
  <si>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</si>
  <si>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</si>
  <si>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</si>
  <si>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</si>
  <si>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</si>
  <si>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</si>
  <si>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</si>
  <si>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</si>
  <si>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</si>
  <si>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</si>
  <si>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</si>
  <si>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</si>
  <si>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</si>
  <si>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</si>
  <si>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</si>
  <si>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</si>
  <si>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</si>
  <si>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</si>
  <si>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</si>
  <si>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FORTALECIMIENTO EN LA GESTIÓN ADMINISTRATIVA E INSTITUCIONAL DEL MINISTERIO DE COMERCIO, INDUSTRIA Y TURISMO A NIVEL   NACIONAL</t>
  </si>
  <si>
    <t>GASTOS DE FUNCIONAMIENTO</t>
  </si>
  <si>
    <t>GASTOS DE PERSONAL</t>
  </si>
  <si>
    <t xml:space="preserve">ADQUISICION DE BIENES Y SERVICIOS </t>
  </si>
  <si>
    <t>TRANSFERENCIAS CORRIENTES</t>
  </si>
  <si>
    <t>GASTOS DE INVERSION</t>
  </si>
  <si>
    <t>TOTAL EJECUCION RESERVAS PRESUPUESTALES 2023 CON CORTE AL 31 DE MARZO DE 2024</t>
  </si>
  <si>
    <t>MINISTERIO DE COMERCIO, INDUSTRIA Y TURISMO</t>
  </si>
  <si>
    <t xml:space="preserve">EJECUCIÓN RESERVAS PRESUPUESTALES 2023 CON CORTE AL 31 DE MARZO DE 2024 </t>
  </si>
  <si>
    <t>UNIDAD EJECUTORA 350101-000 GESTIÓN GENERAL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</si>
  <si>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</si>
  <si>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</si>
  <si>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</si>
  <si>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 xml:space="preserve">FECHA DE GENERACIÓN : ABRIL 01 DE 2024 </t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</si>
  <si>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Reintegro No.1324 y Reintegro No.1924 (Funcionamiento)</t>
    </r>
  </si>
  <si>
    <t>COMPROMISO ($)</t>
  </si>
  <si>
    <t>OBLIGACION ($)</t>
  </si>
  <si>
    <t>PAGOS ($)</t>
  </si>
  <si>
    <t>COMPROMISOS SIN PAGAR ($)</t>
  </si>
  <si>
    <t>PAGO/   COMP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</si>
</sst>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sz val="9"/>
      <name val="Calibri"/>
      <family val="2"/>
    </font>
    <font>
      <b/>
      <sz val="8"/>
      <color rgb="FF000000"/>
      <name val="Times New Roman"/>
      <family val="1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 style="thick">
        <color rgb="FFD3D3D3"/>
      </right>
      <top style="thick">
        <color rgb="FFD3D3D3"/>
      </top>
      <bottom/>
      <diagonal/>
    </border>
    <border>
      <left style="thick">
        <color rgb="FFD3D3D3"/>
      </left>
      <right/>
      <top/>
      <bottom style="thick">
        <color rgb="FFD3D3D3"/>
      </bottom>
      <diagonal/>
    </border>
    <border>
      <left/>
      <right style="thick">
        <color rgb="FFD3D3D3"/>
      </right>
      <top/>
      <bottom style="thick">
        <color rgb="FFD3D3D3"/>
      </bottom>
      <diagonal/>
    </border>
  </borders>
  <cellStyleXfs count="1">
    <xf numFmtId="0" fontId="0" fillId="0" borderId="0"/>
  </cellStyleXfs>
  <cellXfs count="4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0" fontId="6" fillId="0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10" fontId="10" fillId="3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11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 readingOrder="1"/>
    </xf>
    <xf numFmtId="164" fontId="7" fillId="0" borderId="0" xfId="0" applyNumberFormat="1" applyFont="1" applyFill="1" applyBorder="1" applyAlignment="1">
      <alignment horizontal="right" vertical="center" wrapText="1" readingOrder="1"/>
    </xf>
    <xf numFmtId="7" fontId="12" fillId="0" borderId="0" xfId="0" applyNumberFormat="1" applyFont="1" applyFill="1" applyBorder="1" applyAlignment="1">
      <alignment horizontal="right" vertical="center" wrapText="1"/>
    </xf>
    <xf numFmtId="10" fontId="12" fillId="0" borderId="0" xfId="0" applyNumberFormat="1" applyFont="1" applyFill="1" applyBorder="1" applyAlignment="1">
      <alignment horizontal="right" vertical="center" wrapText="1"/>
    </xf>
    <xf numFmtId="10" fontId="1" fillId="0" borderId="0" xfId="0" applyNumberFormat="1" applyFont="1" applyFill="1" applyBorder="1" applyAlignment="1">
      <alignment horizontal="right" vertical="center" wrapText="1"/>
    </xf>
    <xf numFmtId="0" fontId="13" fillId="0" borderId="0" xfId="0" applyNumberFormat="1" applyFont="1" applyFill="1" applyBorder="1" applyAlignment="1">
      <alignment horizontal="right" vertical="center" wrapText="1" readingOrder="1"/>
    </xf>
    <xf numFmtId="4" fontId="4" fillId="3" borderId="1" xfId="0" applyNumberFormat="1" applyFont="1" applyFill="1" applyBorder="1" applyAlignment="1">
      <alignment vertical="center" wrapText="1" readingOrder="1"/>
    </xf>
    <xf numFmtId="4" fontId="9" fillId="3" borderId="1" xfId="0" applyNumberFormat="1" applyFont="1" applyFill="1" applyBorder="1" applyAlignment="1">
      <alignment horizontal="right" vertical="center" wrapText="1" readingOrder="1"/>
    </xf>
    <xf numFmtId="4" fontId="3" fillId="0" borderId="1" xfId="0" applyNumberFormat="1" applyFont="1" applyFill="1" applyBorder="1" applyAlignment="1">
      <alignment vertical="center" wrapText="1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4" fontId="3" fillId="0" borderId="1" xfId="0" applyNumberFormat="1" applyFont="1" applyFill="1" applyBorder="1" applyAlignment="1">
      <alignment horizontal="right" vertical="center" wrapText="1" readingOrder="1"/>
    </xf>
    <xf numFmtId="4" fontId="4" fillId="3" borderId="1" xfId="0" applyNumberFormat="1" applyFont="1" applyFill="1" applyBorder="1" applyAlignment="1">
      <alignment horizontal="right" vertical="center" wrapText="1" readingOrder="1"/>
    </xf>
    <xf numFmtId="4" fontId="1" fillId="0" borderId="0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left" vertical="center" wrapText="1" readingOrder="1"/>
    </xf>
    <xf numFmtId="4" fontId="3" fillId="0" borderId="3" xfId="0" applyNumberFormat="1" applyFont="1" applyFill="1" applyBorder="1" applyAlignment="1">
      <alignment horizontal="right" vertical="center" wrapText="1" readingOrder="1"/>
    </xf>
    <xf numFmtId="4" fontId="5" fillId="0" borderId="3" xfId="0" applyNumberFormat="1" applyFont="1" applyFill="1" applyBorder="1" applyAlignment="1">
      <alignment horizontal="right" vertical="center" wrapText="1" readingOrder="1"/>
    </xf>
    <xf numFmtId="10" fontId="6" fillId="0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left" vertical="center" wrapText="1" readingOrder="1"/>
    </xf>
    <xf numFmtId="4" fontId="3" fillId="3" borderId="2" xfId="0" applyNumberFormat="1" applyFont="1" applyFill="1" applyBorder="1" applyAlignment="1">
      <alignment horizontal="right" vertical="center" wrapText="1" readingOrder="1"/>
    </xf>
    <xf numFmtId="4" fontId="5" fillId="3" borderId="2" xfId="0" applyNumberFormat="1" applyFont="1" applyFill="1" applyBorder="1" applyAlignment="1">
      <alignment horizontal="right" vertical="center" wrapText="1" readingOrder="1"/>
    </xf>
    <xf numFmtId="10" fontId="6" fillId="3" borderId="5" xfId="0" applyNumberFormat="1" applyFont="1" applyFill="1" applyBorder="1" applyAlignment="1">
      <alignment horizontal="center" vertical="center" wrapText="1" readingOrder="1"/>
    </xf>
    <xf numFmtId="0" fontId="14" fillId="0" borderId="0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219075</xdr:colOff>
      <xdr:row>2</xdr:row>
      <xdr:rowOff>114300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049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219074</xdr:colOff>
      <xdr:row>0</xdr:row>
      <xdr:rowOff>0</xdr:rowOff>
    </xdr:from>
    <xdr:to>
      <xdr:col>13</xdr:col>
      <xdr:colOff>457200</xdr:colOff>
      <xdr:row>3</xdr:row>
      <xdr:rowOff>104775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4" y="0"/>
          <a:ext cx="1447801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showGridLines="0" tabSelected="1" topLeftCell="A30" workbookViewId="0">
      <selection activeCell="J31" sqref="J31"/>
    </sheetView>
  </sheetViews>
  <sheetFormatPr baseColWidth="10" defaultRowHeight="15" x14ac:dyDescent="0.25"/>
  <cols>
    <col min="1" max="5" width="5.42578125" customWidth="1"/>
    <col min="6" max="6" width="7.85546875" customWidth="1"/>
    <col min="7" max="7" width="4.85546875" customWidth="1"/>
    <col min="8" max="8" width="5.28515625" customWidth="1"/>
    <col min="9" max="9" width="27.5703125" customWidth="1"/>
    <col min="10" max="11" width="18.85546875" customWidth="1"/>
    <col min="12" max="12" width="17.28515625" customWidth="1"/>
    <col min="13" max="13" width="18.140625" customWidth="1"/>
    <col min="14" max="14" width="8.7109375" customWidth="1"/>
  </cols>
  <sheetData>
    <row r="1" spans="1:16" x14ac:dyDescent="0.25">
      <c r="A1" s="42" t="s">
        <v>59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25">
      <c r="A2" s="42" t="s">
        <v>60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6" x14ac:dyDescent="0.25">
      <c r="A3" s="42" t="s">
        <v>61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6" x14ac:dyDescent="0.2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45" t="s">
        <v>65</v>
      </c>
      <c r="L5" s="46"/>
      <c r="M5" s="46"/>
      <c r="N5" s="46"/>
    </row>
    <row r="6" spans="1:16" ht="35.1" customHeight="1" thickTop="1" thickBot="1" x14ac:dyDescent="0.3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67</v>
      </c>
      <c r="K6" s="5" t="s">
        <v>68</v>
      </c>
      <c r="L6" s="5" t="s">
        <v>69</v>
      </c>
      <c r="M6" s="27" t="s">
        <v>70</v>
      </c>
      <c r="N6" s="28" t="s">
        <v>71</v>
      </c>
      <c r="O6" s="2"/>
      <c r="P6" s="2"/>
    </row>
    <row r="7" spans="1:16" ht="29.25" customHeight="1" thickTop="1" thickBot="1" x14ac:dyDescent="0.3">
      <c r="A7" s="9" t="s">
        <v>10</v>
      </c>
      <c r="B7" s="9"/>
      <c r="C7" s="9"/>
      <c r="D7" s="9"/>
      <c r="E7" s="9"/>
      <c r="F7" s="9"/>
      <c r="G7" s="9"/>
      <c r="H7" s="9"/>
      <c r="I7" s="10" t="s">
        <v>53</v>
      </c>
      <c r="J7" s="20">
        <f>+J8+J11+J13</f>
        <v>10647724528.190001</v>
      </c>
      <c r="K7" s="20">
        <f t="shared" ref="K7:L7" si="0">+K8+K11+K13</f>
        <v>306366949.06999999</v>
      </c>
      <c r="L7" s="20">
        <f t="shared" si="0"/>
        <v>306366949.06999999</v>
      </c>
      <c r="M7" s="21">
        <f>+J7-L7</f>
        <v>10341357579.120001</v>
      </c>
      <c r="N7" s="11">
        <f>+L7/J7</f>
        <v>2.8772997297111622E-2</v>
      </c>
      <c r="O7" s="2"/>
      <c r="P7" s="2"/>
    </row>
    <row r="8" spans="1:16" ht="29.25" customHeight="1" thickTop="1" thickBot="1" x14ac:dyDescent="0.3">
      <c r="A8" s="9" t="s">
        <v>10</v>
      </c>
      <c r="B8" s="9" t="s">
        <v>11</v>
      </c>
      <c r="C8" s="9"/>
      <c r="D8" s="9"/>
      <c r="E8" s="9"/>
      <c r="F8" s="9"/>
      <c r="G8" s="9"/>
      <c r="H8" s="9"/>
      <c r="I8" s="10" t="s">
        <v>54</v>
      </c>
      <c r="J8" s="20">
        <f>SUM(J9:J10)</f>
        <v>75953372.25</v>
      </c>
      <c r="K8" s="20">
        <f t="shared" ref="K8:L8" si="1">SUM(K9:K10)</f>
        <v>75953372.25</v>
      </c>
      <c r="L8" s="20">
        <f t="shared" si="1"/>
        <v>75953372.25</v>
      </c>
      <c r="M8" s="21">
        <f t="shared" ref="M8:M31" si="2">+J8-L8</f>
        <v>0</v>
      </c>
      <c r="N8" s="11">
        <f t="shared" ref="N8:N31" si="3">+L8/J8</f>
        <v>1</v>
      </c>
      <c r="O8" s="2"/>
      <c r="P8" s="2"/>
    </row>
    <row r="9" spans="1:16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22">
        <v>38709317</v>
      </c>
      <c r="K9" s="22">
        <v>38709317</v>
      </c>
      <c r="L9" s="22">
        <v>38709317</v>
      </c>
      <c r="M9" s="23">
        <f t="shared" si="2"/>
        <v>0</v>
      </c>
      <c r="N9" s="8">
        <f t="shared" si="3"/>
        <v>1</v>
      </c>
      <c r="O9" s="2"/>
      <c r="P9" s="2"/>
    </row>
    <row r="10" spans="1:16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16</v>
      </c>
      <c r="E10" s="6"/>
      <c r="F10" s="6" t="s">
        <v>12</v>
      </c>
      <c r="G10" s="6" t="s">
        <v>13</v>
      </c>
      <c r="H10" s="6" t="s">
        <v>14</v>
      </c>
      <c r="I10" s="7" t="s">
        <v>17</v>
      </c>
      <c r="J10" s="24">
        <v>37244055.25</v>
      </c>
      <c r="K10" s="24">
        <v>37244055.25</v>
      </c>
      <c r="L10" s="24">
        <v>37244055.25</v>
      </c>
      <c r="M10" s="23">
        <f t="shared" si="2"/>
        <v>0</v>
      </c>
      <c r="N10" s="8">
        <f t="shared" si="3"/>
        <v>1</v>
      </c>
      <c r="O10" s="2"/>
      <c r="P10" s="2"/>
    </row>
    <row r="11" spans="1:16" ht="35.1" customHeight="1" thickTop="1" thickBot="1" x14ac:dyDescent="0.3">
      <c r="A11" s="9" t="s">
        <v>10</v>
      </c>
      <c r="B11" s="9" t="s">
        <v>18</v>
      </c>
      <c r="C11" s="9"/>
      <c r="D11" s="9"/>
      <c r="E11" s="9"/>
      <c r="F11" s="9"/>
      <c r="G11" s="9"/>
      <c r="H11" s="9"/>
      <c r="I11" s="10" t="s">
        <v>55</v>
      </c>
      <c r="J11" s="25">
        <f>+J12</f>
        <v>231011605.94</v>
      </c>
      <c r="K11" s="25">
        <f t="shared" ref="K11:L11" si="4">+K12</f>
        <v>230413576.81999999</v>
      </c>
      <c r="L11" s="25">
        <f t="shared" si="4"/>
        <v>230413576.81999999</v>
      </c>
      <c r="M11" s="21">
        <f t="shared" si="2"/>
        <v>598029.12000000477</v>
      </c>
      <c r="N11" s="11">
        <f t="shared" si="3"/>
        <v>0.99741125941457964</v>
      </c>
      <c r="O11" s="2"/>
      <c r="P11" s="2"/>
    </row>
    <row r="12" spans="1:16" ht="24.75" customHeight="1" thickTop="1" thickBot="1" x14ac:dyDescent="0.3">
      <c r="A12" s="6" t="s">
        <v>10</v>
      </c>
      <c r="B12" s="6" t="s">
        <v>18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24">
        <v>231011605.94</v>
      </c>
      <c r="K12" s="24">
        <v>230413576.81999999</v>
      </c>
      <c r="L12" s="24">
        <v>230413576.81999999</v>
      </c>
      <c r="M12" s="23">
        <f t="shared" si="2"/>
        <v>598029.12000000477</v>
      </c>
      <c r="N12" s="8">
        <f t="shared" si="3"/>
        <v>0.99741125941457964</v>
      </c>
      <c r="O12" s="2"/>
      <c r="P12" s="2"/>
    </row>
    <row r="13" spans="1:16" ht="42" customHeight="1" thickTop="1" thickBot="1" x14ac:dyDescent="0.3">
      <c r="A13" s="9" t="s">
        <v>10</v>
      </c>
      <c r="B13" s="9" t="s">
        <v>16</v>
      </c>
      <c r="C13" s="9"/>
      <c r="D13" s="9"/>
      <c r="E13" s="9"/>
      <c r="F13" s="9"/>
      <c r="G13" s="9"/>
      <c r="H13" s="9"/>
      <c r="I13" s="10" t="s">
        <v>56</v>
      </c>
      <c r="J13" s="25">
        <f>+J14+J15</f>
        <v>10340759550</v>
      </c>
      <c r="K13" s="25">
        <f t="shared" ref="K13:L13" si="5">+K14+K15</f>
        <v>0</v>
      </c>
      <c r="L13" s="25">
        <f t="shared" si="5"/>
        <v>0</v>
      </c>
      <c r="M13" s="21">
        <f t="shared" si="2"/>
        <v>10340759550</v>
      </c>
      <c r="N13" s="11">
        <f t="shared" si="3"/>
        <v>0</v>
      </c>
      <c r="O13" s="2"/>
      <c r="P13" s="2"/>
    </row>
    <row r="14" spans="1:16" ht="59.25" customHeight="1" thickTop="1" thickBot="1" x14ac:dyDescent="0.3">
      <c r="A14" s="6" t="s">
        <v>10</v>
      </c>
      <c r="B14" s="6" t="s">
        <v>16</v>
      </c>
      <c r="C14" s="6" t="s">
        <v>11</v>
      </c>
      <c r="D14" s="6" t="s">
        <v>11</v>
      </c>
      <c r="E14" s="6" t="s">
        <v>20</v>
      </c>
      <c r="F14" s="6" t="s">
        <v>12</v>
      </c>
      <c r="G14" s="6" t="s">
        <v>13</v>
      </c>
      <c r="H14" s="6" t="s">
        <v>14</v>
      </c>
      <c r="I14" s="7" t="s">
        <v>21</v>
      </c>
      <c r="J14" s="24">
        <v>6100000000</v>
      </c>
      <c r="K14" s="24">
        <v>0</v>
      </c>
      <c r="L14" s="24">
        <v>0</v>
      </c>
      <c r="M14" s="23">
        <f t="shared" si="2"/>
        <v>6100000000</v>
      </c>
      <c r="N14" s="8">
        <f t="shared" si="3"/>
        <v>0</v>
      </c>
      <c r="O14" s="2"/>
      <c r="P14" s="2"/>
    </row>
    <row r="15" spans="1:16" ht="65.25" customHeight="1" thickTop="1" thickBot="1" x14ac:dyDescent="0.3">
      <c r="A15" s="6" t="s">
        <v>10</v>
      </c>
      <c r="B15" s="6" t="s">
        <v>16</v>
      </c>
      <c r="C15" s="6" t="s">
        <v>11</v>
      </c>
      <c r="D15" s="6" t="s">
        <v>11</v>
      </c>
      <c r="E15" s="6" t="s">
        <v>20</v>
      </c>
      <c r="F15" s="6" t="s">
        <v>12</v>
      </c>
      <c r="G15" s="6" t="s">
        <v>22</v>
      </c>
      <c r="H15" s="6" t="s">
        <v>14</v>
      </c>
      <c r="I15" s="7" t="s">
        <v>21</v>
      </c>
      <c r="J15" s="24">
        <v>4240759550</v>
      </c>
      <c r="K15" s="24">
        <v>0</v>
      </c>
      <c r="L15" s="24">
        <v>0</v>
      </c>
      <c r="M15" s="23">
        <f t="shared" si="2"/>
        <v>4240759550</v>
      </c>
      <c r="N15" s="8">
        <f t="shared" si="3"/>
        <v>0</v>
      </c>
      <c r="O15" s="2"/>
      <c r="P15" s="2"/>
    </row>
    <row r="16" spans="1:16" ht="25.5" customHeight="1" thickTop="1" thickBot="1" x14ac:dyDescent="0.3">
      <c r="A16" s="9" t="s">
        <v>23</v>
      </c>
      <c r="B16" s="9"/>
      <c r="C16" s="9"/>
      <c r="D16" s="9"/>
      <c r="E16" s="9"/>
      <c r="F16" s="9"/>
      <c r="G16" s="9"/>
      <c r="H16" s="9"/>
      <c r="I16" s="10" t="s">
        <v>57</v>
      </c>
      <c r="J16" s="25">
        <f>SUM(J17:J30)</f>
        <v>285804455778.90002</v>
      </c>
      <c r="K16" s="25">
        <f t="shared" ref="K16:L16" si="6">SUM(K17:K30)</f>
        <v>343038477.89999998</v>
      </c>
      <c r="L16" s="25">
        <f t="shared" si="6"/>
        <v>343038477.89999998</v>
      </c>
      <c r="M16" s="21">
        <f t="shared" si="2"/>
        <v>285461417301</v>
      </c>
      <c r="N16" s="11">
        <f t="shared" si="3"/>
        <v>1.2002558776248629E-3</v>
      </c>
      <c r="O16" s="2"/>
      <c r="P16" s="2"/>
    </row>
    <row r="17" spans="1:19" ht="80.25" thickTop="1" thickBot="1" x14ac:dyDescent="0.3">
      <c r="A17" s="6" t="s">
        <v>23</v>
      </c>
      <c r="B17" s="6" t="s">
        <v>24</v>
      </c>
      <c r="C17" s="6" t="s">
        <v>25</v>
      </c>
      <c r="D17" s="6" t="s">
        <v>26</v>
      </c>
      <c r="E17" s="6"/>
      <c r="F17" s="6" t="s">
        <v>12</v>
      </c>
      <c r="G17" s="6" t="s">
        <v>13</v>
      </c>
      <c r="H17" s="6" t="s">
        <v>14</v>
      </c>
      <c r="I17" s="7" t="s">
        <v>27</v>
      </c>
      <c r="J17" s="24">
        <v>424960483.89999998</v>
      </c>
      <c r="K17" s="24">
        <v>7742417.9000000004</v>
      </c>
      <c r="L17" s="24">
        <v>7742417.9000000004</v>
      </c>
      <c r="M17" s="23">
        <f t="shared" si="2"/>
        <v>417218066</v>
      </c>
      <c r="N17" s="8">
        <f t="shared" si="3"/>
        <v>1.821914788157554E-2</v>
      </c>
      <c r="O17" s="2"/>
      <c r="P17" s="2"/>
    </row>
    <row r="18" spans="1:19" ht="80.25" thickTop="1" thickBot="1" x14ac:dyDescent="0.3">
      <c r="A18" s="6" t="s">
        <v>23</v>
      </c>
      <c r="B18" s="6" t="s">
        <v>24</v>
      </c>
      <c r="C18" s="6" t="s">
        <v>25</v>
      </c>
      <c r="D18" s="6" t="s">
        <v>26</v>
      </c>
      <c r="E18" s="6"/>
      <c r="F18" s="6" t="s">
        <v>12</v>
      </c>
      <c r="G18" s="6" t="s">
        <v>28</v>
      </c>
      <c r="H18" s="6" t="s">
        <v>14</v>
      </c>
      <c r="I18" s="7" t="s">
        <v>27</v>
      </c>
      <c r="J18" s="24">
        <v>19001800000</v>
      </c>
      <c r="K18" s="24">
        <v>0</v>
      </c>
      <c r="L18" s="24">
        <v>0</v>
      </c>
      <c r="M18" s="23">
        <f t="shared" si="2"/>
        <v>19001800000</v>
      </c>
      <c r="N18" s="8">
        <f t="shared" si="3"/>
        <v>0</v>
      </c>
      <c r="O18" s="2"/>
      <c r="P18" s="2"/>
    </row>
    <row r="19" spans="1:19" ht="46.5" thickTop="1" thickBot="1" x14ac:dyDescent="0.3">
      <c r="A19" s="6" t="s">
        <v>23</v>
      </c>
      <c r="B19" s="6" t="s">
        <v>29</v>
      </c>
      <c r="C19" s="6" t="s">
        <v>25</v>
      </c>
      <c r="D19" s="6" t="s">
        <v>30</v>
      </c>
      <c r="E19" s="6"/>
      <c r="F19" s="6" t="s">
        <v>12</v>
      </c>
      <c r="G19" s="6" t="s">
        <v>13</v>
      </c>
      <c r="H19" s="6" t="s">
        <v>14</v>
      </c>
      <c r="I19" s="7" t="s">
        <v>31</v>
      </c>
      <c r="J19" s="24">
        <v>65095227</v>
      </c>
      <c r="K19" s="24">
        <v>47301428</v>
      </c>
      <c r="L19" s="24">
        <v>47301428</v>
      </c>
      <c r="M19" s="23">
        <f t="shared" si="2"/>
        <v>17793799</v>
      </c>
      <c r="N19" s="8">
        <f t="shared" si="3"/>
        <v>0.72664971273546675</v>
      </c>
      <c r="O19" s="2"/>
      <c r="P19" s="2"/>
    </row>
    <row r="20" spans="1:19" ht="57.75" thickTop="1" thickBot="1" x14ac:dyDescent="0.3">
      <c r="A20" s="6" t="s">
        <v>23</v>
      </c>
      <c r="B20" s="6" t="s">
        <v>29</v>
      </c>
      <c r="C20" s="6" t="s">
        <v>25</v>
      </c>
      <c r="D20" s="6" t="s">
        <v>32</v>
      </c>
      <c r="E20" s="6"/>
      <c r="F20" s="6" t="s">
        <v>12</v>
      </c>
      <c r="G20" s="6" t="s">
        <v>13</v>
      </c>
      <c r="H20" s="6" t="s">
        <v>14</v>
      </c>
      <c r="I20" s="7" t="s">
        <v>33</v>
      </c>
      <c r="J20" s="24">
        <v>2620989683</v>
      </c>
      <c r="K20" s="24">
        <v>0</v>
      </c>
      <c r="L20" s="24">
        <v>0</v>
      </c>
      <c r="M20" s="23">
        <f t="shared" si="2"/>
        <v>2620989683</v>
      </c>
      <c r="N20" s="8">
        <f t="shared" si="3"/>
        <v>0</v>
      </c>
      <c r="O20" s="2"/>
      <c r="P20" s="2"/>
    </row>
    <row r="21" spans="1:19" ht="69" thickTop="1" thickBot="1" x14ac:dyDescent="0.3">
      <c r="A21" s="6" t="s">
        <v>23</v>
      </c>
      <c r="B21" s="6" t="s">
        <v>29</v>
      </c>
      <c r="C21" s="6" t="s">
        <v>25</v>
      </c>
      <c r="D21" s="6" t="s">
        <v>34</v>
      </c>
      <c r="E21" s="6"/>
      <c r="F21" s="6" t="s">
        <v>12</v>
      </c>
      <c r="G21" s="6" t="s">
        <v>13</v>
      </c>
      <c r="H21" s="6" t="s">
        <v>14</v>
      </c>
      <c r="I21" s="7" t="s">
        <v>35</v>
      </c>
      <c r="J21" s="24">
        <v>12000000000</v>
      </c>
      <c r="K21" s="24">
        <v>0</v>
      </c>
      <c r="L21" s="24">
        <v>0</v>
      </c>
      <c r="M21" s="23">
        <f t="shared" si="2"/>
        <v>12000000000</v>
      </c>
      <c r="N21" s="8">
        <f t="shared" si="3"/>
        <v>0</v>
      </c>
      <c r="O21" s="2"/>
      <c r="P21" s="2"/>
    </row>
    <row r="22" spans="1:19" ht="46.5" thickTop="1" thickBot="1" x14ac:dyDescent="0.3">
      <c r="A22" s="6" t="s">
        <v>23</v>
      </c>
      <c r="B22" s="6" t="s">
        <v>29</v>
      </c>
      <c r="C22" s="6" t="s">
        <v>25</v>
      </c>
      <c r="D22" s="6" t="s">
        <v>36</v>
      </c>
      <c r="E22" s="6"/>
      <c r="F22" s="6" t="s">
        <v>12</v>
      </c>
      <c r="G22" s="6" t="s">
        <v>13</v>
      </c>
      <c r="H22" s="6" t="s">
        <v>14</v>
      </c>
      <c r="I22" s="7" t="s">
        <v>37</v>
      </c>
      <c r="J22" s="24">
        <v>4450000000</v>
      </c>
      <c r="K22" s="24">
        <v>0</v>
      </c>
      <c r="L22" s="24">
        <v>0</v>
      </c>
      <c r="M22" s="23">
        <f t="shared" si="2"/>
        <v>4450000000</v>
      </c>
      <c r="N22" s="8">
        <f t="shared" si="3"/>
        <v>0</v>
      </c>
      <c r="O22" s="2"/>
      <c r="P22" s="2"/>
    </row>
    <row r="23" spans="1:19" ht="46.5" thickTop="1" thickBot="1" x14ac:dyDescent="0.3">
      <c r="A23" s="6" t="s">
        <v>23</v>
      </c>
      <c r="B23" s="6" t="s">
        <v>29</v>
      </c>
      <c r="C23" s="6" t="s">
        <v>25</v>
      </c>
      <c r="D23" s="6" t="s">
        <v>38</v>
      </c>
      <c r="E23" s="6"/>
      <c r="F23" s="6" t="s">
        <v>12</v>
      </c>
      <c r="G23" s="6" t="s">
        <v>13</v>
      </c>
      <c r="H23" s="6" t="s">
        <v>14</v>
      </c>
      <c r="I23" s="7" t="s">
        <v>39</v>
      </c>
      <c r="J23" s="24">
        <v>87654525980</v>
      </c>
      <c r="K23" s="24">
        <v>0</v>
      </c>
      <c r="L23" s="24">
        <v>0</v>
      </c>
      <c r="M23" s="23">
        <f t="shared" si="2"/>
        <v>87654525980</v>
      </c>
      <c r="N23" s="8">
        <f t="shared" si="3"/>
        <v>0</v>
      </c>
      <c r="O23" s="2"/>
      <c r="P23" s="2"/>
    </row>
    <row r="24" spans="1:19" ht="46.5" thickTop="1" thickBot="1" x14ac:dyDescent="0.3">
      <c r="A24" s="6" t="s">
        <v>23</v>
      </c>
      <c r="B24" s="6" t="s">
        <v>29</v>
      </c>
      <c r="C24" s="6" t="s">
        <v>25</v>
      </c>
      <c r="D24" s="6" t="s">
        <v>38</v>
      </c>
      <c r="E24" s="6"/>
      <c r="F24" s="6" t="s">
        <v>12</v>
      </c>
      <c r="G24" s="6" t="s">
        <v>22</v>
      </c>
      <c r="H24" s="6" t="s">
        <v>14</v>
      </c>
      <c r="I24" s="7" t="s">
        <v>39</v>
      </c>
      <c r="J24" s="24">
        <v>55997510980</v>
      </c>
      <c r="K24" s="24">
        <v>0</v>
      </c>
      <c r="L24" s="24">
        <v>0</v>
      </c>
      <c r="M24" s="23">
        <f t="shared" si="2"/>
        <v>55997510980</v>
      </c>
      <c r="N24" s="8">
        <f t="shared" si="3"/>
        <v>0</v>
      </c>
      <c r="O24" s="2"/>
      <c r="P24" s="2"/>
    </row>
    <row r="25" spans="1:19" ht="46.5" thickTop="1" thickBot="1" x14ac:dyDescent="0.3">
      <c r="A25" s="6" t="s">
        <v>23</v>
      </c>
      <c r="B25" s="6" t="s">
        <v>29</v>
      </c>
      <c r="C25" s="6" t="s">
        <v>25</v>
      </c>
      <c r="D25" s="6" t="s">
        <v>40</v>
      </c>
      <c r="E25" s="6"/>
      <c r="F25" s="6" t="s">
        <v>12</v>
      </c>
      <c r="G25" s="6" t="s">
        <v>13</v>
      </c>
      <c r="H25" s="6" t="s">
        <v>14</v>
      </c>
      <c r="I25" s="7" t="s">
        <v>41</v>
      </c>
      <c r="J25" s="24">
        <v>96000000000</v>
      </c>
      <c r="K25" s="24">
        <v>0</v>
      </c>
      <c r="L25" s="24">
        <v>0</v>
      </c>
      <c r="M25" s="23">
        <f t="shared" si="2"/>
        <v>96000000000</v>
      </c>
      <c r="N25" s="8">
        <f t="shared" si="3"/>
        <v>0</v>
      </c>
      <c r="O25" s="2"/>
      <c r="P25" s="2"/>
    </row>
    <row r="26" spans="1:19" ht="95.25" customHeight="1" thickTop="1" thickBot="1" x14ac:dyDescent="0.3">
      <c r="A26" s="6" t="s">
        <v>23</v>
      </c>
      <c r="B26" s="6" t="s">
        <v>29</v>
      </c>
      <c r="C26" s="6" t="s">
        <v>25</v>
      </c>
      <c r="D26" s="6" t="s">
        <v>42</v>
      </c>
      <c r="E26" s="6"/>
      <c r="F26" s="6" t="s">
        <v>12</v>
      </c>
      <c r="G26" s="6" t="s">
        <v>13</v>
      </c>
      <c r="H26" s="6" t="s">
        <v>14</v>
      </c>
      <c r="I26" s="7" t="s">
        <v>43</v>
      </c>
      <c r="J26" s="24">
        <v>551627800</v>
      </c>
      <c r="K26" s="24">
        <v>0</v>
      </c>
      <c r="L26" s="24">
        <v>0</v>
      </c>
      <c r="M26" s="23">
        <f t="shared" si="2"/>
        <v>551627800</v>
      </c>
      <c r="N26" s="8">
        <f t="shared" si="3"/>
        <v>0</v>
      </c>
      <c r="O26" s="2"/>
      <c r="P26" s="2"/>
    </row>
    <row r="27" spans="1:19" ht="57" customHeight="1" thickTop="1" thickBot="1" x14ac:dyDescent="0.3">
      <c r="A27" s="6" t="s">
        <v>23</v>
      </c>
      <c r="B27" s="6" t="s">
        <v>29</v>
      </c>
      <c r="C27" s="6" t="s">
        <v>25</v>
      </c>
      <c r="D27" s="6" t="s">
        <v>44</v>
      </c>
      <c r="E27" s="6"/>
      <c r="F27" s="6" t="s">
        <v>12</v>
      </c>
      <c r="G27" s="6" t="s">
        <v>13</v>
      </c>
      <c r="H27" s="6" t="s">
        <v>14</v>
      </c>
      <c r="I27" s="7" t="s">
        <v>45</v>
      </c>
      <c r="J27" s="24">
        <v>625950975</v>
      </c>
      <c r="K27" s="24">
        <v>0</v>
      </c>
      <c r="L27" s="24">
        <v>0</v>
      </c>
      <c r="M27" s="23">
        <f t="shared" si="2"/>
        <v>625950975</v>
      </c>
      <c r="N27" s="8">
        <f t="shared" si="3"/>
        <v>0</v>
      </c>
      <c r="O27" s="2"/>
      <c r="P27" s="2"/>
    </row>
    <row r="28" spans="1:19" ht="46.5" thickTop="1" thickBot="1" x14ac:dyDescent="0.3">
      <c r="A28" s="6" t="s">
        <v>23</v>
      </c>
      <c r="B28" s="6" t="s">
        <v>29</v>
      </c>
      <c r="C28" s="6" t="s">
        <v>25</v>
      </c>
      <c r="D28" s="6" t="s">
        <v>46</v>
      </c>
      <c r="E28" s="6"/>
      <c r="F28" s="6" t="s">
        <v>12</v>
      </c>
      <c r="G28" s="6" t="s">
        <v>13</v>
      </c>
      <c r="H28" s="6" t="s">
        <v>14</v>
      </c>
      <c r="I28" s="7" t="s">
        <v>47</v>
      </c>
      <c r="J28" s="24">
        <v>6124000000</v>
      </c>
      <c r="K28" s="24">
        <v>0</v>
      </c>
      <c r="L28" s="24">
        <v>0</v>
      </c>
      <c r="M28" s="23">
        <f t="shared" si="2"/>
        <v>6124000000</v>
      </c>
      <c r="N28" s="8">
        <f t="shared" si="3"/>
        <v>0</v>
      </c>
      <c r="O28" s="2"/>
      <c r="P28" s="2"/>
    </row>
    <row r="29" spans="1:19" ht="114" customHeight="1" thickTop="1" thickBot="1" x14ac:dyDescent="0.3">
      <c r="A29" s="6" t="s">
        <v>23</v>
      </c>
      <c r="B29" s="6" t="s">
        <v>48</v>
      </c>
      <c r="C29" s="6" t="s">
        <v>25</v>
      </c>
      <c r="D29" s="6" t="s">
        <v>49</v>
      </c>
      <c r="E29" s="6"/>
      <c r="F29" s="6" t="s">
        <v>12</v>
      </c>
      <c r="G29" s="6" t="s">
        <v>13</v>
      </c>
      <c r="H29" s="6" t="s">
        <v>14</v>
      </c>
      <c r="I29" s="7" t="s">
        <v>50</v>
      </c>
      <c r="J29" s="24">
        <v>137961000</v>
      </c>
      <c r="K29" s="24">
        <v>137960999</v>
      </c>
      <c r="L29" s="24">
        <v>137960999</v>
      </c>
      <c r="M29" s="23">
        <f t="shared" si="2"/>
        <v>1</v>
      </c>
      <c r="N29" s="8">
        <f t="shared" si="3"/>
        <v>0.9999999927515747</v>
      </c>
      <c r="O29" s="2"/>
      <c r="P29" s="2"/>
    </row>
    <row r="30" spans="1:19" ht="57" thickTop="1" x14ac:dyDescent="0.25">
      <c r="A30" s="31" t="s">
        <v>23</v>
      </c>
      <c r="B30" s="31" t="s">
        <v>51</v>
      </c>
      <c r="C30" s="31" t="s">
        <v>25</v>
      </c>
      <c r="D30" s="31" t="s">
        <v>49</v>
      </c>
      <c r="E30" s="31"/>
      <c r="F30" s="31" t="s">
        <v>12</v>
      </c>
      <c r="G30" s="31" t="s">
        <v>13</v>
      </c>
      <c r="H30" s="31" t="s">
        <v>14</v>
      </c>
      <c r="I30" s="32" t="s">
        <v>52</v>
      </c>
      <c r="J30" s="33">
        <v>150033650</v>
      </c>
      <c r="K30" s="33">
        <v>150033633</v>
      </c>
      <c r="L30" s="33">
        <v>150033633</v>
      </c>
      <c r="M30" s="34">
        <f t="shared" si="2"/>
        <v>17</v>
      </c>
      <c r="N30" s="35">
        <f t="shared" si="3"/>
        <v>0.99999988669208539</v>
      </c>
      <c r="O30" s="2"/>
      <c r="P30" s="2"/>
    </row>
    <row r="31" spans="1:19" ht="34.5" thickBot="1" x14ac:dyDescent="0.3">
      <c r="A31" s="36"/>
      <c r="B31" s="37"/>
      <c r="C31" s="37"/>
      <c r="D31" s="37"/>
      <c r="E31" s="37"/>
      <c r="F31" s="37"/>
      <c r="G31" s="37"/>
      <c r="H31" s="37"/>
      <c r="I31" s="38" t="s">
        <v>58</v>
      </c>
      <c r="J31" s="39">
        <f>+J7+J16</f>
        <v>296452180307.09003</v>
      </c>
      <c r="K31" s="39">
        <f t="shared" ref="K31:L31" si="7">+K7+K16</f>
        <v>649405426.97000003</v>
      </c>
      <c r="L31" s="39">
        <f t="shared" si="7"/>
        <v>649405426.97000003</v>
      </c>
      <c r="M31" s="40">
        <f t="shared" si="2"/>
        <v>295802774880.12006</v>
      </c>
      <c r="N31" s="41">
        <f t="shared" si="3"/>
        <v>2.1905908274895852E-3</v>
      </c>
      <c r="O31" s="2"/>
      <c r="P31" s="2"/>
    </row>
    <row r="32" spans="1:19" ht="15.75" thickTop="1" x14ac:dyDescent="0.25">
      <c r="A32" s="12" t="s">
        <v>62</v>
      </c>
      <c r="B32" s="12"/>
      <c r="C32" s="12"/>
      <c r="D32" s="12"/>
      <c r="E32" s="12"/>
      <c r="F32" s="13"/>
      <c r="G32" s="13"/>
      <c r="H32" s="13"/>
      <c r="I32" s="14"/>
      <c r="J32" s="14"/>
      <c r="K32" s="14"/>
      <c r="L32" s="15"/>
      <c r="M32" s="15"/>
      <c r="N32" s="17"/>
      <c r="O32" s="17"/>
      <c r="P32" s="18"/>
      <c r="Q32" s="19"/>
      <c r="R32" s="19"/>
      <c r="S32" s="19"/>
    </row>
    <row r="33" spans="1:16" x14ac:dyDescent="0.25">
      <c r="A33" s="12" t="s">
        <v>63</v>
      </c>
      <c r="B33" s="12"/>
      <c r="C33" s="12"/>
      <c r="D33" s="12"/>
      <c r="E33" s="12"/>
      <c r="F33" s="12"/>
      <c r="G33" s="12"/>
      <c r="H33" s="12"/>
      <c r="I33" s="14"/>
      <c r="J33" s="14"/>
      <c r="K33" s="14"/>
      <c r="L33" s="15"/>
      <c r="M33" s="15"/>
      <c r="N33" s="16"/>
      <c r="O33" s="17"/>
      <c r="P33" s="18"/>
    </row>
    <row r="34" spans="1:16" x14ac:dyDescent="0.25">
      <c r="A34" s="12" t="s">
        <v>64</v>
      </c>
      <c r="B34" s="12"/>
      <c r="C34" s="12"/>
      <c r="D34" s="12"/>
      <c r="E34" s="12"/>
      <c r="F34" s="12"/>
      <c r="G34" s="12"/>
      <c r="H34" s="12"/>
      <c r="I34" s="14"/>
      <c r="J34" s="14"/>
      <c r="K34" s="14"/>
      <c r="L34" s="15"/>
      <c r="M34" s="15"/>
      <c r="N34" s="16"/>
      <c r="O34" s="17"/>
      <c r="P34" s="18"/>
    </row>
    <row r="35" spans="1:16" x14ac:dyDescent="0.25">
      <c r="A35" s="12" t="s">
        <v>66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x14ac:dyDescent="0.25">
      <c r="J36" s="26"/>
    </row>
    <row r="37" spans="1:16" x14ac:dyDescent="0.25">
      <c r="J37" s="26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4"/>
      <c r="N49" s="3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4"/>
      <c r="N50" s="3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4"/>
      <c r="N51" s="3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4"/>
      <c r="N52" s="3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4"/>
      <c r="N53" s="3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4"/>
      <c r="N54" s="3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4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</sheetData>
  <mergeCells count="4">
    <mergeCell ref="A1:N1"/>
    <mergeCell ref="A2:N2"/>
    <mergeCell ref="A3:N3"/>
    <mergeCell ref="K5:N5"/>
  </mergeCells>
  <printOptions horizontalCentered="1"/>
  <pageMargins left="0.78740157480314965" right="0.78740157480314965" top="0.78740157480314965" bottom="0.59055118110236227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2023 GG </vt:lpstr>
      <vt:lpstr>'RESERVAS 2023 GG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2024-04-03T18:49:53Z</cp:lastPrinted>
  <dcterms:created xsi:type="dcterms:W3CDTF">2024-04-01T12:40:42Z</dcterms:created>
  <dcterms:modified xsi:type="dcterms:W3CDTF">2024-04-03T19:19:43Z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