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moreno\AppData\Local\Microsoft\Windows\INetCache\Content.Outlook\DE8KWNZW\"/>
    </mc:Choice>
  </mc:AlternateContent>
  <bookViews>
    <workbookView xWindow="240" yWindow="120" windowWidth="18060" windowHeight="7050"/>
  </bookViews>
  <sheets>
    <sheet name="RESERVAS PRESUPUESTALES GG" sheetId="1" r:id="rId1"/>
  </sheets>
  <definedNames>
    <definedName name="_xlnm.Print_Titles" localSheetId="0">'RESERVAS PRESUPUESTALES GG'!$7:$7</definedName>
  </definedNames>
  <calcPr calcId="152511"/>
</workbook>
</file>

<file path=xl/calcChain.xml><?xml version="1.0" encoding="utf-8"?>
<calcChain xmlns="http://schemas.openxmlformats.org/spreadsheetml/2006/main">
  <c r="N38" i="1" l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0" i="1"/>
  <c r="N19" i="1"/>
  <c r="N18" i="1"/>
  <c r="N17" i="1"/>
  <c r="N16" i="1"/>
  <c r="N15" i="1"/>
  <c r="N13" i="1"/>
  <c r="N11" i="1"/>
  <c r="N10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0" i="1"/>
  <c r="M19" i="1"/>
  <c r="M18" i="1"/>
  <c r="M17" i="1"/>
  <c r="M16" i="1"/>
  <c r="M15" i="1"/>
  <c r="M13" i="1"/>
  <c r="M11" i="1"/>
  <c r="M10" i="1"/>
  <c r="L21" i="1"/>
  <c r="K21" i="1"/>
  <c r="J21" i="1"/>
  <c r="L14" i="1"/>
  <c r="K14" i="1"/>
  <c r="J14" i="1"/>
  <c r="L12" i="1"/>
  <c r="K12" i="1"/>
  <c r="J12" i="1"/>
  <c r="L9" i="1"/>
  <c r="K9" i="1"/>
  <c r="J9" i="1"/>
  <c r="N9" i="1" l="1"/>
  <c r="M14" i="1"/>
  <c r="M9" i="1"/>
  <c r="N14" i="1"/>
  <c r="K8" i="1"/>
  <c r="K39" i="1" s="1"/>
  <c r="M12" i="1"/>
  <c r="M21" i="1"/>
  <c r="L8" i="1"/>
  <c r="L39" i="1" s="1"/>
  <c r="N12" i="1"/>
  <c r="N21" i="1"/>
  <c r="J8" i="1"/>
  <c r="M8" i="1" l="1"/>
  <c r="J39" i="1"/>
  <c r="M39" i="1" s="1"/>
  <c r="N8" i="1"/>
  <c r="N39" i="1" l="1"/>
</calcChain>
</file>

<file path=xl/sharedStrings.xml><?xml version="1.0" encoding="utf-8"?>
<sst xmlns="http://schemas.openxmlformats.org/spreadsheetml/2006/main" count="261" uniqueCount="88">
  <si>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</si>
  <si>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</si>
  <si>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</si>
  <si>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</si>
  <si>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</si>
  <si>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</si>
  <si>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</si>
  <si>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</si>
  <si>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</si>
  <si>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</si>
  <si>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</si>
  <si>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</si>
  <si>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</si>
  <si>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</si>
  <si>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</si>
  <si>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</si>
  <si>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03</t>
  </si>
  <si>
    <t>REMUNERACIONES NO CONSTITUTIVAS DE FACTOR SALARIAL</t>
  </si>
  <si>
    <t>02</t>
  </si>
  <si>
    <t>ADQUISICIONES DIFERENTES DE ACTIVOS</t>
  </si>
  <si>
    <t>001</t>
  </si>
  <si>
    <t>TRANSFERENCIA DE RECURSOS AL PATRIMONIO AUTÓNOMO FIDEICOMISO DE PROMOCIÓN DE EXPORTACIONES - PROEXPORT. ARTÍCULO 33 LEY 1328 DE 2009</t>
  </si>
  <si>
    <t>099</t>
  </si>
  <si>
    <t>ORGANIZACION MUNDIAL DE TURISMO O.M.T. (LEY 63 DE 1989)</t>
  </si>
  <si>
    <t>100</t>
  </si>
  <si>
    <t>ORGANIZACION MUNDIAL DEL COMERCIO. OMC. (LEY 170 DE 1994)</t>
  </si>
  <si>
    <t>101</t>
  </si>
  <si>
    <t>SECRETARIA GENERAL DE LA COMUNIDAD ANDINA. (LEY 8 DE 1973)</t>
  </si>
  <si>
    <t>102</t>
  </si>
  <si>
    <t>TRIBUNAL DE JUSTICIA DE LA COMUNIDAD ANDINA. (LEY 17 DE 1980)</t>
  </si>
  <si>
    <t>04</t>
  </si>
  <si>
    <t>058</t>
  </si>
  <si>
    <t>PROGRAMAS PARA EL APOYO A LAS MYPIMES LEY 590 DE 2000</t>
  </si>
  <si>
    <t>C</t>
  </si>
  <si>
    <t>3501</t>
  </si>
  <si>
    <t>0200</t>
  </si>
  <si>
    <t>2</t>
  </si>
  <si>
    <t>11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</si>
  <si>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</si>
  <si>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</si>
  <si>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</si>
  <si>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13</t>
  </si>
  <si>
    <t>15</t>
  </si>
  <si>
    <t>IMPLEMENTACIÓN DE PROCESOS DE DESARROLLO ECONÓMICO LOCAL PARA LA COMPETITIVIDAD ESTRATÉGICA NACIONAL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</si>
  <si>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</si>
  <si>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</si>
  <si>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</si>
  <si>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</si>
  <si>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</si>
  <si>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</si>
  <si>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</si>
  <si>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</si>
  <si>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</si>
  <si>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</si>
  <si>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</si>
  <si>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</si>
  <si>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</si>
  <si>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</si>
  <si>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</si>
  <si>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</si>
  <si>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</si>
  <si>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</si>
  <si>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</si>
  <si>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</si>
  <si>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</si>
  <si>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</si>
  <si>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</si>
  <si>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</si>
  <si>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</si>
  <si>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</si>
  <si>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COMPROMISOS SIN PAGAR ($)</t>
  </si>
  <si>
    <t>GASTOS DE PERSONAL</t>
  </si>
  <si>
    <t>GASTOS DE FUNCIONAMIENTO</t>
  </si>
  <si>
    <t>ADQUISICION DE BIENES Y SERVICIOS</t>
  </si>
  <si>
    <t>TRANSFERENCIAS CORRIENTES</t>
  </si>
  <si>
    <t xml:space="preserve">GASTOS DE INVERSION </t>
  </si>
  <si>
    <t>MINISTERIO DE COMERCIO INDUSTRIA Y TURISMO</t>
  </si>
  <si>
    <t>EJECUCION PRESUPUESTAL RESERVAS PRESUPUESTALES 2021 CON CORTE AL 31 DE JULIO DE 2022</t>
  </si>
  <si>
    <t xml:space="preserve">UNIDAD EJECUTORA 350101-000 GESTION GENERAL </t>
  </si>
  <si>
    <t>FECHA DE GENERACION : AGOSTO 01 DE 2022</t>
  </si>
  <si>
    <t>TOTAL RESERVAS PRESUPUESTALES 2021 CON CORTE AL 31 DE JULIO DE 2022</t>
  </si>
  <si>
    <t>COMPROMISO ($)</t>
  </si>
  <si>
    <t>OBLIGACION ($)</t>
  </si>
  <si>
    <t>PAGOS ($)</t>
  </si>
  <si>
    <t>PAGO/ COMP (%)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</si>
  <si>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Fuente SIIF Nación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</si>
  <si>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>: Ley 2159 del 12 de Noviembre de 2021. Por la cual se decreta el presupuesto de rentas y recursos de capital y ley de apropiaciones para la vigencia fiscal del 1° de Enero al 31 de diciembre de 2022.</t>
    </r>
  </si>
  <si>
    <r>
      <rPr>
        <b/>
        <sz val="8"/>
        <rFont val="Arial"/>
        <family val="2"/>
      </rPr>
      <t>Nota 3</t>
    </r>
    <r>
      <rPr>
        <sz val="8"/>
        <rFont val="Arial"/>
        <family val="2"/>
      </rPr>
      <t xml:space="preserve">: Decreto Numero 1793 del 21 de diciembre de 2021. Por el cual se liquida el Presupuesto General de la Nación para la vigencia fiscal de 2022, se detallan las apropiaciones y se clasifican y definen los gastos.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</si>
</sst>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7"/>
      <name val="Arial"/>
      <family val="2"/>
    </font>
    <font>
      <b/>
      <sz val="7"/>
      <name val="Calibri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 style="thick">
        <color rgb="FFD3D3D3"/>
      </left>
      <right style="thick">
        <color rgb="FFD3D3D3"/>
      </right>
      <top/>
      <bottom style="thick">
        <color rgb="FFD3D3D3"/>
      </bottom>
      <diagonal/>
    </border>
  </borders>
  <cellStyleXfs count="1">
    <xf numFmtId="0" fontId="0" fillId="0" borderId="0"/>
  </cellStyleXfs>
  <cellXfs count="23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 readingOrder="1"/>
    </xf>
    <xf numFmtId="7" fontId="6" fillId="0" borderId="1" xfId="0" applyNumberFormat="1" applyFont="1" applyFill="1" applyBorder="1" applyAlignment="1">
      <alignment vertical="center" wrapText="1"/>
    </xf>
    <xf numFmtId="10" fontId="6" fillId="0" borderId="1" xfId="0" applyNumberFormat="1" applyFont="1" applyFill="1" applyBorder="1" applyAlignment="1">
      <alignment vertical="center" wrapText="1"/>
    </xf>
    <xf numFmtId="0" fontId="8" fillId="3" borderId="1" xfId="0" applyNumberFormat="1" applyFont="1" applyFill="1" applyBorder="1" applyAlignment="1">
      <alignment horizontal="center" vertical="center" wrapText="1" readingOrder="1"/>
    </xf>
    <xf numFmtId="0" fontId="8" fillId="3" borderId="1" xfId="0" applyNumberFormat="1" applyFont="1" applyFill="1" applyBorder="1" applyAlignment="1">
      <alignment horizontal="left" vertical="center" wrapText="1" readingOrder="1"/>
    </xf>
    <xf numFmtId="164" fontId="8" fillId="3" borderId="1" xfId="0" applyNumberFormat="1" applyFont="1" applyFill="1" applyBorder="1" applyAlignment="1">
      <alignment vertical="center" wrapText="1" readingOrder="1"/>
    </xf>
    <xf numFmtId="0" fontId="7" fillId="0" borderId="1" xfId="0" applyNumberFormat="1" applyFont="1" applyFill="1" applyBorder="1" applyAlignment="1">
      <alignment horizontal="center" vertical="center" wrapText="1" readingOrder="1"/>
    </xf>
    <xf numFmtId="164" fontId="7" fillId="0" borderId="1" xfId="0" applyNumberFormat="1" applyFont="1" applyFill="1" applyBorder="1" applyAlignment="1">
      <alignment vertical="center" wrapText="1" readingOrder="1"/>
    </xf>
    <xf numFmtId="7" fontId="5" fillId="3" borderId="1" xfId="0" applyNumberFormat="1" applyFont="1" applyFill="1" applyBorder="1" applyAlignment="1">
      <alignment vertical="center" wrapText="1"/>
    </xf>
    <xf numFmtId="10" fontId="5" fillId="3" borderId="1" xfId="0" applyNumberFormat="1" applyFont="1" applyFill="1" applyBorder="1" applyAlignment="1">
      <alignment vertical="center" wrapText="1"/>
    </xf>
    <xf numFmtId="7" fontId="8" fillId="3" borderId="1" xfId="0" applyNumberFormat="1" applyFont="1" applyFill="1" applyBorder="1" applyAlignment="1">
      <alignment vertical="center" wrapText="1" readingOrder="1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 readingOrder="1"/>
    </xf>
    <xf numFmtId="0" fontId="1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28575</xdr:colOff>
      <xdr:row>2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95525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showGridLines="0" tabSelected="1" topLeftCell="A2" workbookViewId="0">
      <selection activeCell="P9" sqref="P9"/>
    </sheetView>
  </sheetViews>
  <sheetFormatPr baseColWidth="10" defaultRowHeight="15" x14ac:dyDescent="0.25"/>
  <cols>
    <col min="1" max="5" width="5.42578125" customWidth="1"/>
    <col min="6" max="6" width="6.85546875" customWidth="1"/>
    <col min="7" max="7" width="5.140625" customWidth="1"/>
    <col min="8" max="8" width="5.42578125" customWidth="1"/>
    <col min="9" max="9" width="27.5703125" customWidth="1"/>
    <col min="10" max="12" width="18.85546875" customWidth="1"/>
    <col min="13" max="13" width="17.42578125" customWidth="1"/>
    <col min="14" max="14" width="9.28515625" customWidth="1"/>
  </cols>
  <sheetData>
    <row r="1" spans="1:14" x14ac:dyDescent="0.2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4" ht="15.75" x14ac:dyDescent="0.25">
      <c r="A3" s="17" t="s">
        <v>76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15.75" x14ac:dyDescent="0.25">
      <c r="A4" s="17" t="s">
        <v>77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ht="21.75" customHeight="1" x14ac:dyDescent="0.25">
      <c r="A5" s="17" t="s">
        <v>78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ht="18" customHeight="1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19" t="s">
        <v>79</v>
      </c>
      <c r="M6" s="20"/>
      <c r="N6" s="20"/>
    </row>
    <row r="7" spans="1:14" ht="35.1" customHeight="1" thickBot="1" x14ac:dyDescent="0.3">
      <c r="A7" s="21" t="s">
        <v>1</v>
      </c>
      <c r="B7" s="21" t="s">
        <v>2</v>
      </c>
      <c r="C7" s="21" t="s">
        <v>3</v>
      </c>
      <c r="D7" s="21" t="s">
        <v>4</v>
      </c>
      <c r="E7" s="21" t="s">
        <v>5</v>
      </c>
      <c r="F7" s="21" t="s">
        <v>6</v>
      </c>
      <c r="G7" s="21" t="s">
        <v>7</v>
      </c>
      <c r="H7" s="21" t="s">
        <v>8</v>
      </c>
      <c r="I7" s="21" t="s">
        <v>9</v>
      </c>
      <c r="J7" s="21" t="s">
        <v>81</v>
      </c>
      <c r="K7" s="21" t="s">
        <v>82</v>
      </c>
      <c r="L7" s="21" t="s">
        <v>83</v>
      </c>
      <c r="M7" s="22" t="s">
        <v>70</v>
      </c>
      <c r="N7" s="22" t="s">
        <v>84</v>
      </c>
    </row>
    <row r="8" spans="1:14" ht="35.1" customHeight="1" thickTop="1" thickBot="1" x14ac:dyDescent="0.3">
      <c r="A8" s="9" t="s">
        <v>10</v>
      </c>
      <c r="B8" s="9"/>
      <c r="C8" s="9"/>
      <c r="D8" s="9"/>
      <c r="E8" s="9"/>
      <c r="F8" s="9"/>
      <c r="G8" s="9"/>
      <c r="H8" s="9"/>
      <c r="I8" s="10" t="s">
        <v>72</v>
      </c>
      <c r="J8" s="16">
        <f>+J9+J12+J14</f>
        <v>12431052548.85</v>
      </c>
      <c r="K8" s="16">
        <f t="shared" ref="K8:L8" si="0">+K9+K12+K14</f>
        <v>11912606448.299999</v>
      </c>
      <c r="L8" s="16">
        <f t="shared" si="0"/>
        <v>11912606448.299999</v>
      </c>
      <c r="M8" s="14">
        <f>+J8-L8</f>
        <v>518446100.55000114</v>
      </c>
      <c r="N8" s="15">
        <f>+L8/J8</f>
        <v>0.9582942716626226</v>
      </c>
    </row>
    <row r="9" spans="1:14" ht="35.1" customHeight="1" thickTop="1" thickBot="1" x14ac:dyDescent="0.3">
      <c r="A9" s="9" t="s">
        <v>10</v>
      </c>
      <c r="B9" s="9" t="s">
        <v>11</v>
      </c>
      <c r="C9" s="9"/>
      <c r="D9" s="9"/>
      <c r="E9" s="9"/>
      <c r="F9" s="9"/>
      <c r="G9" s="9"/>
      <c r="H9" s="9"/>
      <c r="I9" s="10" t="s">
        <v>71</v>
      </c>
      <c r="J9" s="11">
        <f>SUM(J10:J11)</f>
        <v>41718102</v>
      </c>
      <c r="K9" s="11">
        <f t="shared" ref="K9:L9" si="1">SUM(K10:K11)</f>
        <v>41718102</v>
      </c>
      <c r="L9" s="11">
        <f t="shared" si="1"/>
        <v>41718102</v>
      </c>
      <c r="M9" s="14">
        <f t="shared" ref="M9:M39" si="2">+J9-L9</f>
        <v>0</v>
      </c>
      <c r="N9" s="15">
        <f t="shared" ref="N9:N39" si="3">+L9/J9</f>
        <v>1</v>
      </c>
    </row>
    <row r="10" spans="1:14" ht="35.1" customHeight="1" thickTop="1" thickBot="1" x14ac:dyDescent="0.3">
      <c r="A10" s="12" t="s">
        <v>10</v>
      </c>
      <c r="B10" s="12" t="s">
        <v>11</v>
      </c>
      <c r="C10" s="12" t="s">
        <v>11</v>
      </c>
      <c r="D10" s="12" t="s">
        <v>11</v>
      </c>
      <c r="E10" s="12"/>
      <c r="F10" s="12" t="s">
        <v>12</v>
      </c>
      <c r="G10" s="12" t="s">
        <v>13</v>
      </c>
      <c r="H10" s="12" t="s">
        <v>14</v>
      </c>
      <c r="I10" s="6" t="s">
        <v>15</v>
      </c>
      <c r="J10" s="13">
        <v>29818081</v>
      </c>
      <c r="K10" s="13">
        <v>29818081</v>
      </c>
      <c r="L10" s="13">
        <v>29818081</v>
      </c>
      <c r="M10" s="7">
        <f t="shared" si="2"/>
        <v>0</v>
      </c>
      <c r="N10" s="8">
        <f t="shared" si="3"/>
        <v>1</v>
      </c>
    </row>
    <row r="11" spans="1:14" ht="35.1" customHeight="1" thickTop="1" thickBot="1" x14ac:dyDescent="0.3">
      <c r="A11" s="12" t="s">
        <v>10</v>
      </c>
      <c r="B11" s="12" t="s">
        <v>11</v>
      </c>
      <c r="C11" s="12" t="s">
        <v>11</v>
      </c>
      <c r="D11" s="12" t="s">
        <v>16</v>
      </c>
      <c r="E11" s="12"/>
      <c r="F11" s="12" t="s">
        <v>12</v>
      </c>
      <c r="G11" s="12" t="s">
        <v>13</v>
      </c>
      <c r="H11" s="12" t="s">
        <v>14</v>
      </c>
      <c r="I11" s="6" t="s">
        <v>17</v>
      </c>
      <c r="J11" s="13">
        <v>11900021</v>
      </c>
      <c r="K11" s="13">
        <v>11900021</v>
      </c>
      <c r="L11" s="13">
        <v>11900021</v>
      </c>
      <c r="M11" s="7">
        <f t="shared" si="2"/>
        <v>0</v>
      </c>
      <c r="N11" s="8">
        <f t="shared" si="3"/>
        <v>1</v>
      </c>
    </row>
    <row r="12" spans="1:14" ht="35.1" customHeight="1" thickTop="1" thickBot="1" x14ac:dyDescent="0.3">
      <c r="A12" s="9" t="s">
        <v>10</v>
      </c>
      <c r="B12" s="9" t="s">
        <v>18</v>
      </c>
      <c r="C12" s="9"/>
      <c r="D12" s="9"/>
      <c r="E12" s="9"/>
      <c r="F12" s="9"/>
      <c r="G12" s="9"/>
      <c r="H12" s="9"/>
      <c r="I12" s="10" t="s">
        <v>73</v>
      </c>
      <c r="J12" s="11">
        <f>+J13</f>
        <v>717342188.85000002</v>
      </c>
      <c r="K12" s="11">
        <f t="shared" ref="K12:L12" si="4">+K13</f>
        <v>711156652.29999995</v>
      </c>
      <c r="L12" s="11">
        <f t="shared" si="4"/>
        <v>711156652.29999995</v>
      </c>
      <c r="M12" s="14">
        <f t="shared" si="2"/>
        <v>6185536.5500000715</v>
      </c>
      <c r="N12" s="15">
        <f t="shared" si="3"/>
        <v>0.99137714657503084</v>
      </c>
    </row>
    <row r="13" spans="1:14" ht="35.1" customHeight="1" thickTop="1" thickBot="1" x14ac:dyDescent="0.3">
      <c r="A13" s="12" t="s">
        <v>10</v>
      </c>
      <c r="B13" s="12" t="s">
        <v>18</v>
      </c>
      <c r="C13" s="12" t="s">
        <v>18</v>
      </c>
      <c r="D13" s="12"/>
      <c r="E13" s="12"/>
      <c r="F13" s="12" t="s">
        <v>12</v>
      </c>
      <c r="G13" s="12" t="s">
        <v>13</v>
      </c>
      <c r="H13" s="12" t="s">
        <v>14</v>
      </c>
      <c r="I13" s="6" t="s">
        <v>19</v>
      </c>
      <c r="J13" s="13">
        <v>717342188.85000002</v>
      </c>
      <c r="K13" s="13">
        <v>711156652.29999995</v>
      </c>
      <c r="L13" s="13">
        <v>711156652.29999995</v>
      </c>
      <c r="M13" s="7">
        <f t="shared" si="2"/>
        <v>6185536.5500000715</v>
      </c>
      <c r="N13" s="8">
        <f t="shared" si="3"/>
        <v>0.99137714657503084</v>
      </c>
    </row>
    <row r="14" spans="1:14" ht="35.1" customHeight="1" thickTop="1" thickBot="1" x14ac:dyDescent="0.3">
      <c r="A14" s="9" t="s">
        <v>10</v>
      </c>
      <c r="B14" s="9" t="s">
        <v>16</v>
      </c>
      <c r="C14" s="9"/>
      <c r="D14" s="9"/>
      <c r="E14" s="9"/>
      <c r="F14" s="9"/>
      <c r="G14" s="9"/>
      <c r="H14" s="9"/>
      <c r="I14" s="10" t="s">
        <v>74</v>
      </c>
      <c r="J14" s="11">
        <f>SUM(J15:J20)</f>
        <v>11671992258</v>
      </c>
      <c r="K14" s="11">
        <f t="shared" ref="K14:L14" si="5">SUM(K15:K20)</f>
        <v>11159731694</v>
      </c>
      <c r="L14" s="11">
        <f t="shared" si="5"/>
        <v>11159731694</v>
      </c>
      <c r="M14" s="14">
        <f t="shared" si="2"/>
        <v>512260564</v>
      </c>
      <c r="N14" s="15">
        <f t="shared" si="3"/>
        <v>0.95611198562534205</v>
      </c>
    </row>
    <row r="15" spans="1:14" ht="61.5" customHeight="1" thickTop="1" thickBot="1" x14ac:dyDescent="0.3">
      <c r="A15" s="12" t="s">
        <v>10</v>
      </c>
      <c r="B15" s="12" t="s">
        <v>16</v>
      </c>
      <c r="C15" s="12" t="s">
        <v>11</v>
      </c>
      <c r="D15" s="12" t="s">
        <v>11</v>
      </c>
      <c r="E15" s="12" t="s">
        <v>20</v>
      </c>
      <c r="F15" s="12" t="s">
        <v>12</v>
      </c>
      <c r="G15" s="12" t="s">
        <v>13</v>
      </c>
      <c r="H15" s="12" t="s">
        <v>14</v>
      </c>
      <c r="I15" s="6" t="s">
        <v>21</v>
      </c>
      <c r="J15" s="13">
        <v>2250000000</v>
      </c>
      <c r="K15" s="13">
        <v>2250000000</v>
      </c>
      <c r="L15" s="13">
        <v>2250000000</v>
      </c>
      <c r="M15" s="7">
        <f t="shared" si="2"/>
        <v>0</v>
      </c>
      <c r="N15" s="8">
        <f t="shared" si="3"/>
        <v>1</v>
      </c>
    </row>
    <row r="16" spans="1:14" ht="35.1" customHeight="1" thickTop="1" thickBot="1" x14ac:dyDescent="0.3">
      <c r="A16" s="12" t="s">
        <v>10</v>
      </c>
      <c r="B16" s="12" t="s">
        <v>16</v>
      </c>
      <c r="C16" s="12" t="s">
        <v>18</v>
      </c>
      <c r="D16" s="12" t="s">
        <v>18</v>
      </c>
      <c r="E16" s="12" t="s">
        <v>22</v>
      </c>
      <c r="F16" s="12" t="s">
        <v>12</v>
      </c>
      <c r="G16" s="12" t="s">
        <v>13</v>
      </c>
      <c r="H16" s="12" t="s">
        <v>14</v>
      </c>
      <c r="I16" s="6" t="s">
        <v>23</v>
      </c>
      <c r="J16" s="13">
        <v>138397708</v>
      </c>
      <c r="K16" s="13">
        <v>0</v>
      </c>
      <c r="L16" s="13">
        <v>0</v>
      </c>
      <c r="M16" s="7">
        <f t="shared" si="2"/>
        <v>138397708</v>
      </c>
      <c r="N16" s="8">
        <f t="shared" si="3"/>
        <v>0</v>
      </c>
    </row>
    <row r="17" spans="1:14" ht="35.1" customHeight="1" thickTop="1" thickBot="1" x14ac:dyDescent="0.3">
      <c r="A17" s="12" t="s">
        <v>10</v>
      </c>
      <c r="B17" s="12" t="s">
        <v>16</v>
      </c>
      <c r="C17" s="12" t="s">
        <v>18</v>
      </c>
      <c r="D17" s="12" t="s">
        <v>18</v>
      </c>
      <c r="E17" s="12" t="s">
        <v>24</v>
      </c>
      <c r="F17" s="12" t="s">
        <v>12</v>
      </c>
      <c r="G17" s="12" t="s">
        <v>13</v>
      </c>
      <c r="H17" s="12" t="s">
        <v>14</v>
      </c>
      <c r="I17" s="6" t="s">
        <v>25</v>
      </c>
      <c r="J17" s="13">
        <v>178017204</v>
      </c>
      <c r="K17" s="13">
        <v>178017204</v>
      </c>
      <c r="L17" s="13">
        <v>178017204</v>
      </c>
      <c r="M17" s="7">
        <f t="shared" si="2"/>
        <v>0</v>
      </c>
      <c r="N17" s="8">
        <f t="shared" si="3"/>
        <v>1</v>
      </c>
    </row>
    <row r="18" spans="1:14" ht="35.1" customHeight="1" thickTop="1" thickBot="1" x14ac:dyDescent="0.3">
      <c r="A18" s="12" t="s">
        <v>10</v>
      </c>
      <c r="B18" s="12" t="s">
        <v>16</v>
      </c>
      <c r="C18" s="12" t="s">
        <v>18</v>
      </c>
      <c r="D18" s="12" t="s">
        <v>18</v>
      </c>
      <c r="E18" s="12" t="s">
        <v>26</v>
      </c>
      <c r="F18" s="12" t="s">
        <v>12</v>
      </c>
      <c r="G18" s="12" t="s">
        <v>13</v>
      </c>
      <c r="H18" s="12" t="s">
        <v>14</v>
      </c>
      <c r="I18" s="6" t="s">
        <v>27</v>
      </c>
      <c r="J18" s="13">
        <v>1731714490</v>
      </c>
      <c r="K18" s="13">
        <v>1731714490</v>
      </c>
      <c r="L18" s="13">
        <v>1731714490</v>
      </c>
      <c r="M18" s="7">
        <f t="shared" si="2"/>
        <v>0</v>
      </c>
      <c r="N18" s="8">
        <f t="shared" si="3"/>
        <v>1</v>
      </c>
    </row>
    <row r="19" spans="1:14" ht="35.25" thickTop="1" thickBot="1" x14ac:dyDescent="0.3">
      <c r="A19" s="12" t="s">
        <v>10</v>
      </c>
      <c r="B19" s="12" t="s">
        <v>16</v>
      </c>
      <c r="C19" s="12" t="s">
        <v>18</v>
      </c>
      <c r="D19" s="12" t="s">
        <v>18</v>
      </c>
      <c r="E19" s="12" t="s">
        <v>28</v>
      </c>
      <c r="F19" s="12" t="s">
        <v>12</v>
      </c>
      <c r="G19" s="12" t="s">
        <v>13</v>
      </c>
      <c r="H19" s="12" t="s">
        <v>14</v>
      </c>
      <c r="I19" s="6" t="s">
        <v>29</v>
      </c>
      <c r="J19" s="13">
        <v>373862856</v>
      </c>
      <c r="K19" s="13">
        <v>0</v>
      </c>
      <c r="L19" s="13">
        <v>0</v>
      </c>
      <c r="M19" s="7">
        <f t="shared" si="2"/>
        <v>373862856</v>
      </c>
      <c r="N19" s="8">
        <f t="shared" si="3"/>
        <v>0</v>
      </c>
    </row>
    <row r="20" spans="1:14" ht="24" thickTop="1" thickBot="1" x14ac:dyDescent="0.3">
      <c r="A20" s="12" t="s">
        <v>10</v>
      </c>
      <c r="B20" s="12" t="s">
        <v>16</v>
      </c>
      <c r="C20" s="12" t="s">
        <v>16</v>
      </c>
      <c r="D20" s="12" t="s">
        <v>30</v>
      </c>
      <c r="E20" s="12" t="s">
        <v>31</v>
      </c>
      <c r="F20" s="12" t="s">
        <v>12</v>
      </c>
      <c r="G20" s="12" t="s">
        <v>13</v>
      </c>
      <c r="H20" s="12" t="s">
        <v>14</v>
      </c>
      <c r="I20" s="6" t="s">
        <v>32</v>
      </c>
      <c r="J20" s="13">
        <v>7000000000</v>
      </c>
      <c r="K20" s="13">
        <v>7000000000</v>
      </c>
      <c r="L20" s="13">
        <v>7000000000</v>
      </c>
      <c r="M20" s="7">
        <f t="shared" si="2"/>
        <v>0</v>
      </c>
      <c r="N20" s="8">
        <f t="shared" si="3"/>
        <v>1</v>
      </c>
    </row>
    <row r="21" spans="1:14" ht="43.5" customHeight="1" thickTop="1" thickBot="1" x14ac:dyDescent="0.3">
      <c r="A21" s="9" t="s">
        <v>33</v>
      </c>
      <c r="B21" s="9"/>
      <c r="C21" s="9"/>
      <c r="D21" s="9"/>
      <c r="E21" s="9"/>
      <c r="F21" s="9"/>
      <c r="G21" s="9"/>
      <c r="H21" s="9"/>
      <c r="I21" s="10" t="s">
        <v>75</v>
      </c>
      <c r="J21" s="11">
        <f>SUM(J22:J38)</f>
        <v>212201763301.65002</v>
      </c>
      <c r="K21" s="11">
        <f t="shared" ref="K21:L21" si="6">SUM(K22:K38)</f>
        <v>205061172229.63</v>
      </c>
      <c r="L21" s="11">
        <f t="shared" si="6"/>
        <v>15793712361.66</v>
      </c>
      <c r="M21" s="14">
        <f t="shared" si="2"/>
        <v>196408050939.99002</v>
      </c>
      <c r="N21" s="15">
        <f t="shared" si="3"/>
        <v>7.442780925061801E-2</v>
      </c>
    </row>
    <row r="22" spans="1:14" ht="80.25" thickTop="1" thickBot="1" x14ac:dyDescent="0.3">
      <c r="A22" s="12" t="s">
        <v>33</v>
      </c>
      <c r="B22" s="12" t="s">
        <v>34</v>
      </c>
      <c r="C22" s="12" t="s">
        <v>35</v>
      </c>
      <c r="D22" s="12" t="s">
        <v>36</v>
      </c>
      <c r="E22" s="12"/>
      <c r="F22" s="12" t="s">
        <v>12</v>
      </c>
      <c r="G22" s="12" t="s">
        <v>37</v>
      </c>
      <c r="H22" s="12" t="s">
        <v>14</v>
      </c>
      <c r="I22" s="6" t="s">
        <v>38</v>
      </c>
      <c r="J22" s="13">
        <v>819707085.97000003</v>
      </c>
      <c r="K22" s="13">
        <v>819707085.97000003</v>
      </c>
      <c r="L22" s="13">
        <v>70083845</v>
      </c>
      <c r="M22" s="7">
        <f t="shared" si="2"/>
        <v>749623240.97000003</v>
      </c>
      <c r="N22" s="8">
        <f t="shared" si="3"/>
        <v>8.5498644820260775E-2</v>
      </c>
    </row>
    <row r="23" spans="1:14" ht="80.25" thickTop="1" thickBot="1" x14ac:dyDescent="0.3">
      <c r="A23" s="12" t="s">
        <v>33</v>
      </c>
      <c r="B23" s="12" t="s">
        <v>34</v>
      </c>
      <c r="C23" s="12" t="s">
        <v>35</v>
      </c>
      <c r="D23" s="12" t="s">
        <v>36</v>
      </c>
      <c r="E23" s="12"/>
      <c r="F23" s="12" t="s">
        <v>12</v>
      </c>
      <c r="G23" s="12" t="s">
        <v>39</v>
      </c>
      <c r="H23" s="12" t="s">
        <v>14</v>
      </c>
      <c r="I23" s="6" t="s">
        <v>38</v>
      </c>
      <c r="J23" s="13">
        <v>7135904000</v>
      </c>
      <c r="K23" s="13">
        <v>0</v>
      </c>
      <c r="L23" s="13">
        <v>0</v>
      </c>
      <c r="M23" s="7">
        <f t="shared" si="2"/>
        <v>7135904000</v>
      </c>
      <c r="N23" s="8">
        <f t="shared" si="3"/>
        <v>0</v>
      </c>
    </row>
    <row r="24" spans="1:14" ht="46.5" thickTop="1" thickBot="1" x14ac:dyDescent="0.3">
      <c r="A24" s="12" t="s">
        <v>33</v>
      </c>
      <c r="B24" s="12" t="s">
        <v>40</v>
      </c>
      <c r="C24" s="12" t="s">
        <v>35</v>
      </c>
      <c r="D24" s="12" t="s">
        <v>41</v>
      </c>
      <c r="E24" s="12" t="s">
        <v>0</v>
      </c>
      <c r="F24" s="12" t="s">
        <v>12</v>
      </c>
      <c r="G24" s="12" t="s">
        <v>42</v>
      </c>
      <c r="H24" s="12" t="s">
        <v>14</v>
      </c>
      <c r="I24" s="6" t="s">
        <v>43</v>
      </c>
      <c r="J24" s="13">
        <v>4087162000</v>
      </c>
      <c r="K24" s="13">
        <v>4087162000</v>
      </c>
      <c r="L24" s="13">
        <v>0</v>
      </c>
      <c r="M24" s="7">
        <f t="shared" si="2"/>
        <v>4087162000</v>
      </c>
      <c r="N24" s="8">
        <f t="shared" si="3"/>
        <v>0</v>
      </c>
    </row>
    <row r="25" spans="1:14" ht="46.5" thickTop="1" thickBot="1" x14ac:dyDescent="0.3">
      <c r="A25" s="12" t="s">
        <v>33</v>
      </c>
      <c r="B25" s="12" t="s">
        <v>40</v>
      </c>
      <c r="C25" s="12" t="s">
        <v>35</v>
      </c>
      <c r="D25" s="12" t="s">
        <v>44</v>
      </c>
      <c r="E25" s="12"/>
      <c r="F25" s="12" t="s">
        <v>12</v>
      </c>
      <c r="G25" s="12" t="s">
        <v>37</v>
      </c>
      <c r="H25" s="12" t="s">
        <v>14</v>
      </c>
      <c r="I25" s="6" t="s">
        <v>45</v>
      </c>
      <c r="J25" s="13">
        <v>1268395896.48</v>
      </c>
      <c r="K25" s="13">
        <v>1268395896.48</v>
      </c>
      <c r="L25" s="13">
        <v>1268395896.48</v>
      </c>
      <c r="M25" s="7">
        <f t="shared" si="2"/>
        <v>0</v>
      </c>
      <c r="N25" s="8">
        <f t="shared" si="3"/>
        <v>1</v>
      </c>
    </row>
    <row r="26" spans="1:14" ht="57.75" thickTop="1" thickBot="1" x14ac:dyDescent="0.3">
      <c r="A26" s="12" t="s">
        <v>33</v>
      </c>
      <c r="B26" s="12" t="s">
        <v>40</v>
      </c>
      <c r="C26" s="12" t="s">
        <v>35</v>
      </c>
      <c r="D26" s="12" t="s">
        <v>46</v>
      </c>
      <c r="E26" s="12"/>
      <c r="F26" s="12" t="s">
        <v>12</v>
      </c>
      <c r="G26" s="12" t="s">
        <v>37</v>
      </c>
      <c r="H26" s="12" t="s">
        <v>14</v>
      </c>
      <c r="I26" s="6" t="s">
        <v>47</v>
      </c>
      <c r="J26" s="13">
        <v>1954741664</v>
      </c>
      <c r="K26" s="13">
        <v>1954741664</v>
      </c>
      <c r="L26" s="13">
        <v>234640312</v>
      </c>
      <c r="M26" s="7">
        <f t="shared" si="2"/>
        <v>1720101352</v>
      </c>
      <c r="N26" s="8">
        <f t="shared" si="3"/>
        <v>0.12003648171076176</v>
      </c>
    </row>
    <row r="27" spans="1:14" ht="69" thickTop="1" thickBot="1" x14ac:dyDescent="0.3">
      <c r="A27" s="12" t="s">
        <v>33</v>
      </c>
      <c r="B27" s="12" t="s">
        <v>40</v>
      </c>
      <c r="C27" s="12" t="s">
        <v>35</v>
      </c>
      <c r="D27" s="12" t="s">
        <v>48</v>
      </c>
      <c r="E27" s="12"/>
      <c r="F27" s="12" t="s">
        <v>12</v>
      </c>
      <c r="G27" s="12" t="s">
        <v>37</v>
      </c>
      <c r="H27" s="12" t="s">
        <v>14</v>
      </c>
      <c r="I27" s="6" t="s">
        <v>49</v>
      </c>
      <c r="J27" s="13">
        <v>8153447000</v>
      </c>
      <c r="K27" s="13">
        <v>8153447000</v>
      </c>
      <c r="L27" s="13">
        <v>8153447000</v>
      </c>
      <c r="M27" s="7">
        <f t="shared" si="2"/>
        <v>0</v>
      </c>
      <c r="N27" s="8">
        <f t="shared" si="3"/>
        <v>1</v>
      </c>
    </row>
    <row r="28" spans="1:14" ht="46.5" thickTop="1" thickBot="1" x14ac:dyDescent="0.3">
      <c r="A28" s="12" t="s">
        <v>33</v>
      </c>
      <c r="B28" s="12" t="s">
        <v>40</v>
      </c>
      <c r="C28" s="12" t="s">
        <v>35</v>
      </c>
      <c r="D28" s="12" t="s">
        <v>50</v>
      </c>
      <c r="E28" s="12"/>
      <c r="F28" s="12" t="s">
        <v>12</v>
      </c>
      <c r="G28" s="12" t="s">
        <v>37</v>
      </c>
      <c r="H28" s="12" t="s">
        <v>14</v>
      </c>
      <c r="I28" s="6" t="s">
        <v>51</v>
      </c>
      <c r="J28" s="13">
        <v>2018357751</v>
      </c>
      <c r="K28" s="13">
        <v>2018357751</v>
      </c>
      <c r="L28" s="13">
        <v>177911172</v>
      </c>
      <c r="M28" s="7">
        <f t="shared" si="2"/>
        <v>1840446579</v>
      </c>
      <c r="N28" s="8">
        <f t="shared" si="3"/>
        <v>8.8146500248458673E-2</v>
      </c>
    </row>
    <row r="29" spans="1:14" ht="57.75" thickTop="1" thickBot="1" x14ac:dyDescent="0.3">
      <c r="A29" s="12" t="s">
        <v>33</v>
      </c>
      <c r="B29" s="12" t="s">
        <v>40</v>
      </c>
      <c r="C29" s="12" t="s">
        <v>35</v>
      </c>
      <c r="D29" s="12" t="s">
        <v>52</v>
      </c>
      <c r="E29" s="12"/>
      <c r="F29" s="12" t="s">
        <v>12</v>
      </c>
      <c r="G29" s="12" t="s">
        <v>37</v>
      </c>
      <c r="H29" s="12" t="s">
        <v>14</v>
      </c>
      <c r="I29" s="6" t="s">
        <v>53</v>
      </c>
      <c r="J29" s="13">
        <v>13775137030</v>
      </c>
      <c r="K29" s="13">
        <v>13775137030</v>
      </c>
      <c r="L29" s="13">
        <v>1180436660</v>
      </c>
      <c r="M29" s="7">
        <f t="shared" si="2"/>
        <v>12594700370</v>
      </c>
      <c r="N29" s="8">
        <f t="shared" si="3"/>
        <v>8.5693278943737669E-2</v>
      </c>
    </row>
    <row r="30" spans="1:14" ht="46.5" thickTop="1" thickBot="1" x14ac:dyDescent="0.3">
      <c r="A30" s="12" t="s">
        <v>33</v>
      </c>
      <c r="B30" s="12" t="s">
        <v>40</v>
      </c>
      <c r="C30" s="12" t="s">
        <v>35</v>
      </c>
      <c r="D30" s="12" t="s">
        <v>54</v>
      </c>
      <c r="E30" s="12"/>
      <c r="F30" s="12" t="s">
        <v>12</v>
      </c>
      <c r="G30" s="12" t="s">
        <v>13</v>
      </c>
      <c r="H30" s="12" t="s">
        <v>14</v>
      </c>
      <c r="I30" s="6" t="s">
        <v>55</v>
      </c>
      <c r="J30" s="13">
        <v>134601300000</v>
      </c>
      <c r="K30" s="13">
        <v>134601300000</v>
      </c>
      <c r="L30" s="13">
        <v>0</v>
      </c>
      <c r="M30" s="7">
        <f t="shared" si="2"/>
        <v>134601300000</v>
      </c>
      <c r="N30" s="8">
        <f t="shared" si="3"/>
        <v>0</v>
      </c>
    </row>
    <row r="31" spans="1:14" ht="46.5" thickTop="1" thickBot="1" x14ac:dyDescent="0.3">
      <c r="A31" s="12" t="s">
        <v>33</v>
      </c>
      <c r="B31" s="12" t="s">
        <v>40</v>
      </c>
      <c r="C31" s="12" t="s">
        <v>35</v>
      </c>
      <c r="D31" s="12" t="s">
        <v>54</v>
      </c>
      <c r="E31" s="12"/>
      <c r="F31" s="12" t="s">
        <v>12</v>
      </c>
      <c r="G31" s="12" t="s">
        <v>37</v>
      </c>
      <c r="H31" s="12" t="s">
        <v>14</v>
      </c>
      <c r="I31" s="6" t="s">
        <v>55</v>
      </c>
      <c r="J31" s="13">
        <v>30000000000</v>
      </c>
      <c r="K31" s="13">
        <v>30000000000</v>
      </c>
      <c r="L31" s="13">
        <v>0</v>
      </c>
      <c r="M31" s="7">
        <f t="shared" si="2"/>
        <v>30000000000</v>
      </c>
      <c r="N31" s="8">
        <f t="shared" si="3"/>
        <v>0</v>
      </c>
    </row>
    <row r="32" spans="1:14" ht="46.5" thickTop="1" thickBot="1" x14ac:dyDescent="0.3">
      <c r="A32" s="12" t="s">
        <v>33</v>
      </c>
      <c r="B32" s="12" t="s">
        <v>40</v>
      </c>
      <c r="C32" s="12" t="s">
        <v>35</v>
      </c>
      <c r="D32" s="12" t="s">
        <v>56</v>
      </c>
      <c r="E32" s="12"/>
      <c r="F32" s="12" t="s">
        <v>12</v>
      </c>
      <c r="G32" s="12" t="s">
        <v>37</v>
      </c>
      <c r="H32" s="12" t="s">
        <v>14</v>
      </c>
      <c r="I32" s="6" t="s">
        <v>57</v>
      </c>
      <c r="J32" s="13">
        <v>1954126326</v>
      </c>
      <c r="K32" s="13">
        <v>1954126326</v>
      </c>
      <c r="L32" s="13">
        <v>0</v>
      </c>
      <c r="M32" s="7">
        <f t="shared" si="2"/>
        <v>1954126326</v>
      </c>
      <c r="N32" s="8">
        <f t="shared" si="3"/>
        <v>0</v>
      </c>
    </row>
    <row r="33" spans="1:17" ht="91.5" thickTop="1" thickBot="1" x14ac:dyDescent="0.3">
      <c r="A33" s="12" t="s">
        <v>33</v>
      </c>
      <c r="B33" s="12" t="s">
        <v>40</v>
      </c>
      <c r="C33" s="12" t="s">
        <v>35</v>
      </c>
      <c r="D33" s="12" t="s">
        <v>58</v>
      </c>
      <c r="E33" s="12"/>
      <c r="F33" s="12" t="s">
        <v>12</v>
      </c>
      <c r="G33" s="12" t="s">
        <v>37</v>
      </c>
      <c r="H33" s="12" t="s">
        <v>14</v>
      </c>
      <c r="I33" s="6" t="s">
        <v>59</v>
      </c>
      <c r="J33" s="13">
        <v>3386464894.1999998</v>
      </c>
      <c r="K33" s="13">
        <v>3386312147</v>
      </c>
      <c r="L33" s="13">
        <v>3386312147</v>
      </c>
      <c r="M33" s="7">
        <f t="shared" si="2"/>
        <v>152747.19999980927</v>
      </c>
      <c r="N33" s="8">
        <f t="shared" si="3"/>
        <v>0.99995489479301514</v>
      </c>
    </row>
    <row r="34" spans="1:17" ht="42" customHeight="1" thickTop="1" thickBot="1" x14ac:dyDescent="0.3">
      <c r="A34" s="12" t="s">
        <v>33</v>
      </c>
      <c r="B34" s="12" t="s">
        <v>40</v>
      </c>
      <c r="C34" s="12" t="s">
        <v>35</v>
      </c>
      <c r="D34" s="12" t="s">
        <v>60</v>
      </c>
      <c r="E34" s="12"/>
      <c r="F34" s="12" t="s">
        <v>12</v>
      </c>
      <c r="G34" s="12" t="s">
        <v>37</v>
      </c>
      <c r="H34" s="12" t="s">
        <v>14</v>
      </c>
      <c r="I34" s="6" t="s">
        <v>61</v>
      </c>
      <c r="J34" s="13">
        <v>2182913757</v>
      </c>
      <c r="K34" s="13">
        <v>2178380708</v>
      </c>
      <c r="L34" s="13">
        <v>458380708</v>
      </c>
      <c r="M34" s="7">
        <f t="shared" si="2"/>
        <v>1724533049</v>
      </c>
      <c r="N34" s="8">
        <f t="shared" si="3"/>
        <v>0.20998571589468434</v>
      </c>
    </row>
    <row r="35" spans="1:17" ht="46.5" customHeight="1" thickTop="1" thickBot="1" x14ac:dyDescent="0.3">
      <c r="A35" s="12" t="s">
        <v>33</v>
      </c>
      <c r="B35" s="12" t="s">
        <v>62</v>
      </c>
      <c r="C35" s="12" t="s">
        <v>35</v>
      </c>
      <c r="D35" s="12" t="s">
        <v>63</v>
      </c>
      <c r="E35" s="12"/>
      <c r="F35" s="12" t="s">
        <v>12</v>
      </c>
      <c r="G35" s="12" t="s">
        <v>37</v>
      </c>
      <c r="H35" s="12" t="s">
        <v>14</v>
      </c>
      <c r="I35" s="6" t="s">
        <v>64</v>
      </c>
      <c r="J35" s="13">
        <v>42707015</v>
      </c>
      <c r="K35" s="13">
        <v>42707015</v>
      </c>
      <c r="L35" s="13">
        <v>42707015</v>
      </c>
      <c r="M35" s="7">
        <f t="shared" si="2"/>
        <v>0</v>
      </c>
      <c r="N35" s="8">
        <f t="shared" si="3"/>
        <v>1</v>
      </c>
    </row>
    <row r="36" spans="1:17" ht="102.75" thickTop="1" thickBot="1" x14ac:dyDescent="0.3">
      <c r="A36" s="12" t="s">
        <v>33</v>
      </c>
      <c r="B36" s="12" t="s">
        <v>62</v>
      </c>
      <c r="C36" s="12" t="s">
        <v>35</v>
      </c>
      <c r="D36" s="12" t="s">
        <v>65</v>
      </c>
      <c r="E36" s="12"/>
      <c r="F36" s="12" t="s">
        <v>12</v>
      </c>
      <c r="G36" s="12" t="s">
        <v>37</v>
      </c>
      <c r="H36" s="12" t="s">
        <v>14</v>
      </c>
      <c r="I36" s="6" t="s">
        <v>66</v>
      </c>
      <c r="J36" s="13">
        <v>203217319</v>
      </c>
      <c r="K36" s="13">
        <v>203217319</v>
      </c>
      <c r="L36" s="13">
        <v>203217319</v>
      </c>
      <c r="M36" s="7">
        <f t="shared" si="2"/>
        <v>0</v>
      </c>
      <c r="N36" s="8">
        <f t="shared" si="3"/>
        <v>1</v>
      </c>
    </row>
    <row r="37" spans="1:17" ht="48.75" customHeight="1" thickTop="1" thickBot="1" x14ac:dyDescent="0.3">
      <c r="A37" s="12" t="s">
        <v>33</v>
      </c>
      <c r="B37" s="12" t="s">
        <v>67</v>
      </c>
      <c r="C37" s="12" t="s">
        <v>35</v>
      </c>
      <c r="D37" s="12" t="s">
        <v>63</v>
      </c>
      <c r="E37" s="12"/>
      <c r="F37" s="12" t="s">
        <v>12</v>
      </c>
      <c r="G37" s="12" t="s">
        <v>37</v>
      </c>
      <c r="H37" s="12" t="s">
        <v>14</v>
      </c>
      <c r="I37" s="6" t="s">
        <v>68</v>
      </c>
      <c r="J37" s="13">
        <v>528973518</v>
      </c>
      <c r="K37" s="13">
        <v>528972242.18000001</v>
      </c>
      <c r="L37" s="13">
        <v>528972242.18000001</v>
      </c>
      <c r="M37" s="7">
        <f t="shared" si="2"/>
        <v>1275.8199999928474</v>
      </c>
      <c r="N37" s="8">
        <f t="shared" si="3"/>
        <v>0.99999758812122619</v>
      </c>
    </row>
    <row r="38" spans="1:17" ht="57.75" customHeight="1" thickTop="1" thickBot="1" x14ac:dyDescent="0.3">
      <c r="A38" s="12" t="s">
        <v>33</v>
      </c>
      <c r="B38" s="12" t="s">
        <v>67</v>
      </c>
      <c r="C38" s="12" t="s">
        <v>35</v>
      </c>
      <c r="D38" s="12" t="s">
        <v>65</v>
      </c>
      <c r="E38" s="12"/>
      <c r="F38" s="12" t="s">
        <v>12</v>
      </c>
      <c r="G38" s="12" t="s">
        <v>37</v>
      </c>
      <c r="H38" s="12" t="s">
        <v>14</v>
      </c>
      <c r="I38" s="6" t="s">
        <v>69</v>
      </c>
      <c r="J38" s="13">
        <v>89208045</v>
      </c>
      <c r="K38" s="13">
        <v>89208045</v>
      </c>
      <c r="L38" s="13">
        <v>89208045</v>
      </c>
      <c r="M38" s="7">
        <f t="shared" si="2"/>
        <v>0</v>
      </c>
      <c r="N38" s="8">
        <f t="shared" si="3"/>
        <v>1</v>
      </c>
    </row>
    <row r="39" spans="1:17" ht="35.25" thickTop="1" thickBot="1" x14ac:dyDescent="0.3">
      <c r="A39" s="9"/>
      <c r="B39" s="9"/>
      <c r="C39" s="9"/>
      <c r="D39" s="9"/>
      <c r="E39" s="9"/>
      <c r="F39" s="9"/>
      <c r="G39" s="9"/>
      <c r="H39" s="9"/>
      <c r="I39" s="10" t="s">
        <v>80</v>
      </c>
      <c r="J39" s="11">
        <f>+J8+J21</f>
        <v>224632815850.50003</v>
      </c>
      <c r="K39" s="11">
        <f>+K8+K21</f>
        <v>216973778677.92999</v>
      </c>
      <c r="L39" s="11">
        <f>+L8+L21</f>
        <v>27706318809.959999</v>
      </c>
      <c r="M39" s="14">
        <f t="shared" si="2"/>
        <v>196926497040.54004</v>
      </c>
      <c r="N39" s="15">
        <f t="shared" si="3"/>
        <v>0.12334047768158414</v>
      </c>
    </row>
    <row r="40" spans="1:17" ht="15.75" thickTop="1" x14ac:dyDescent="0.25">
      <c r="A40" s="3" t="s">
        <v>85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4"/>
      <c r="M40" s="4"/>
      <c r="N40" s="4"/>
      <c r="O40" s="4"/>
      <c r="P40" s="5"/>
      <c r="Q40" s="5"/>
    </row>
    <row r="41" spans="1:17" x14ac:dyDescent="0.25">
      <c r="A41" s="3" t="s">
        <v>86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4"/>
      <c r="M41" s="4"/>
      <c r="N41" s="4"/>
      <c r="O41" s="4"/>
      <c r="P41" s="5"/>
      <c r="Q41" s="5"/>
    </row>
    <row r="42" spans="1:17" x14ac:dyDescent="0.25">
      <c r="A42" s="3" t="s">
        <v>87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4"/>
      <c r="M42" s="4"/>
      <c r="N42" s="4"/>
      <c r="O42" s="4"/>
      <c r="P42" s="5"/>
      <c r="Q42" s="5"/>
    </row>
    <row r="43" spans="1:17" ht="35.1" customHeight="1" x14ac:dyDescent="0.25"/>
    <row r="44" spans="1:17" ht="35.1" customHeight="1" x14ac:dyDescent="0.25"/>
    <row r="45" spans="1:17" ht="35.1" customHeight="1" x14ac:dyDescent="0.25"/>
    <row r="46" spans="1:17" ht="35.1" customHeight="1" x14ac:dyDescent="0.25"/>
    <row r="47" spans="1:17" ht="35.1" customHeight="1" x14ac:dyDescent="0.25"/>
    <row r="48" spans="1:17" ht="35.1" customHeight="1" x14ac:dyDescent="0.25"/>
    <row r="49" ht="35.1" customHeight="1" x14ac:dyDescent="0.25"/>
    <row r="50" ht="47.25" customHeight="1" x14ac:dyDescent="0.25"/>
    <row r="51" ht="35.1" customHeight="1" x14ac:dyDescent="0.25"/>
  </sheetData>
  <mergeCells count="4">
    <mergeCell ref="A3:N3"/>
    <mergeCell ref="A4:N4"/>
    <mergeCell ref="A5:N5"/>
    <mergeCell ref="L6:N6"/>
  </mergeCells>
  <printOptions horizontalCentered="1"/>
  <pageMargins left="0.78740157480314965" right="0.78740157480314965" top="0.78740157480314965" bottom="0.78740157480314965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PRESUPUESTALES GG</vt:lpstr>
      <vt:lpstr>'RESERVAS PRESUPUESTALES GG'!Títulos_a_imprimir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2022-08-17T13:51:19Z</cp:lastPrinted>
  <dcterms:created xsi:type="dcterms:W3CDTF">2022-08-01T12:59:15Z</dcterms:created>
  <dcterms:modified xsi:type="dcterms:W3CDTF">2022-08-17T13:51:44Z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