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NOVIEMBRE 30 DE 2022 PRESPTO\PDF\"/>
    </mc:Choice>
  </mc:AlternateContent>
  <bookViews>
    <workbookView xWindow="240" yWindow="120" windowWidth="18060" windowHeight="7050"/>
  </bookViews>
  <sheets>
    <sheet name="RESERVAS GESTION GRAL " sheetId="1" r:id="rId1"/>
  </sheets>
  <definedNames>
    <definedName name="_xlnm.Print_Titles" localSheetId="0">'RESERVAS GESTION GRAL '!$6:$6</definedName>
  </definedNames>
  <calcPr calcId="152511"/>
</workbook>
</file>

<file path=xl/calcChain.xml><?xml version="1.0" encoding="utf-8"?>
<calcChain xmlns="http://schemas.openxmlformats.org/spreadsheetml/2006/main">
  <c r="O37" i="1" l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19" i="1"/>
  <c r="O18" i="1"/>
  <c r="O17" i="1"/>
  <c r="O16" i="1"/>
  <c r="O15" i="1"/>
  <c r="O14" i="1"/>
  <c r="O12" i="1"/>
  <c r="O10" i="1"/>
  <c r="O9" i="1"/>
  <c r="M20" i="1"/>
  <c r="L20" i="1"/>
  <c r="K20" i="1"/>
  <c r="M13" i="1"/>
  <c r="L13" i="1"/>
  <c r="K13" i="1"/>
  <c r="M11" i="1"/>
  <c r="L11" i="1"/>
  <c r="K11" i="1"/>
  <c r="M8" i="1"/>
  <c r="L8" i="1"/>
  <c r="K8" i="1"/>
  <c r="O8" i="1" l="1"/>
  <c r="O13" i="1"/>
  <c r="O20" i="1"/>
  <c r="M7" i="1"/>
  <c r="M38" i="1" s="1"/>
  <c r="O11" i="1"/>
  <c r="L7" i="1"/>
  <c r="L38" i="1" s="1"/>
  <c r="K7" i="1"/>
  <c r="K38" i="1" s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19" i="1"/>
  <c r="N18" i="1"/>
  <c r="N17" i="1"/>
  <c r="N16" i="1"/>
  <c r="N15" i="1"/>
  <c r="N14" i="1"/>
  <c r="N12" i="1"/>
  <c r="N11" i="1" s="1"/>
  <c r="N10" i="1"/>
  <c r="N9" i="1"/>
  <c r="O7" i="1" l="1"/>
  <c r="N13" i="1"/>
  <c r="N8" i="1"/>
  <c r="N20" i="1"/>
  <c r="O38" i="1"/>
  <c r="N7" i="1" l="1"/>
  <c r="N38" i="1" s="1"/>
</calcChain>
</file>

<file path=xl/sharedStrings.xml><?xml version="1.0" encoding="utf-8"?>
<sst xmlns="http://schemas.openxmlformats.org/spreadsheetml/2006/main" count="260" uniqueCount="89">
  <si>
    <t/>
  </si>
  <si>
    <t>TIPO</t>
  </si>
  <si>
    <t>CTA</t>
  </si>
  <si>
    <t>SUB
CTA</t>
  </si>
  <si>
    <t>OBJ</t>
  </si>
  <si>
    <t>ORD</t>
  </si>
  <si>
    <t>SOR
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</si>
  <si>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</si>
  <si>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</si>
  <si>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</si>
  <si>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</si>
  <si>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</si>
  <si>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</si>
  <si>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</si>
  <si>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</si>
  <si>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</si>
  <si>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</si>
  <si>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</si>
  <si>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</si>
  <si>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</si>
  <si>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</si>
  <si>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</si>
  <si>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</si>
  <si>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</si>
  <si>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</si>
  <si>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</si>
  <si>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</si>
  <si>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</si>
  <si>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</si>
  <si>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</si>
  <si>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</si>
  <si>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</si>
  <si>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</si>
  <si>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</si>
  <si>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</si>
  <si>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</si>
  <si>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</si>
  <si>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</si>
  <si>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</si>
  <si>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</si>
  <si>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</si>
  <si>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</si>
  <si>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</si>
  <si>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</si>
  <si>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</si>
  <si>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</si>
  <si>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</si>
  <si>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</si>
  <si>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</si>
  <si>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</si>
  <si>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</si>
  <si>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</si>
  <si>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</si>
  <si>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</si>
  <si>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</si>
  <si>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</si>
  <si>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</si>
  <si>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</si>
  <si>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</si>
  <si>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</si>
  <si>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</si>
  <si>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</si>
  <si>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</si>
  <si>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</si>
  <si>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</si>
  <si>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</si>
  <si>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</si>
  <si>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</si>
  <si>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</si>
  <si>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</si>
  <si>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</si>
  <si>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</si>
  <si>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</si>
  <si>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</si>
  <si>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</si>
  <si>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 xml:space="preserve">GASTOS DE INVERSION </t>
  </si>
  <si>
    <t>MINISTERIO DE COMERCIO INDUSTRIA Y TURISMO</t>
  </si>
  <si>
    <t>EJECUCION DE RESERVAS PRESUPUESTALES 2021 CON CORTE AL 30 DE NOVIEMBRE DE 2022</t>
  </si>
  <si>
    <t>UNIDAD EJECUTORA 350101-000 GESTION GENERAL</t>
  </si>
  <si>
    <t>COMPROMISO ($)</t>
  </si>
  <si>
    <t>OBLIGACION ($)</t>
  </si>
  <si>
    <t>PAGOS ($)</t>
  </si>
  <si>
    <t>COMPROMISO SIN PAGAR ($)</t>
  </si>
  <si>
    <t>PAGO /COMP (%)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</si>
  <si>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</si>
  <si>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</si>
  <si>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</si>
  <si>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FECHA DE GENERACION: DICIEMBRE 01 DE 2022</t>
  </si>
  <si>
    <t>TOTAL EJECUCION  RESERVAS PRESUPUESTALES 2021 CON CORTE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</si>
</sst>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color theme="1" tint="4.9989318521683403E-2"/>
      <name val="Calibri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0" fontId="7" fillId="0" borderId="0" xfId="0" applyNumberFormat="1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left" vertical="center" wrapText="1" readingOrder="1"/>
    </xf>
    <xf numFmtId="7" fontId="8" fillId="3" borderId="1" xfId="0" applyNumberFormat="1" applyFont="1" applyFill="1" applyBorder="1" applyAlignment="1">
      <alignment horizontal="right" vertical="center" wrapText="1" readingOrder="1"/>
    </xf>
    <xf numFmtId="10" fontId="8" fillId="3" borderId="1" xfId="0" applyNumberFormat="1" applyFont="1" applyFill="1" applyBorder="1" applyAlignment="1">
      <alignment horizontal="right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0" fontId="11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NumberFormat="1" applyFont="1" applyFill="1" applyBorder="1" applyAlignment="1">
      <alignment horizontal="left" vertical="center" wrapText="1" readingOrder="1"/>
    </xf>
    <xf numFmtId="164" fontId="11" fillId="3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4" fontId="7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 vertical="center" wrapText="1" readingOrder="1"/>
    </xf>
    <xf numFmtId="10" fontId="7" fillId="0" borderId="0" xfId="0" applyNumberFormat="1" applyFont="1"/>
    <xf numFmtId="0" fontId="7" fillId="0" borderId="0" xfId="0" applyFont="1"/>
    <xf numFmtId="10" fontId="7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/>
    <xf numFmtId="0" fontId="11" fillId="3" borderId="1" xfId="0" applyFont="1" applyFill="1" applyBorder="1" applyAlignment="1">
      <alignment horizontal="lef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123825</xdr:colOff>
      <xdr:row>2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4"/>
  <sheetViews>
    <sheetView showGridLines="0" tabSelected="1" topLeftCell="A5" workbookViewId="0">
      <selection activeCell="G7" sqref="G7"/>
    </sheetView>
  </sheetViews>
  <sheetFormatPr baseColWidth="10" defaultRowHeight="15"/>
  <cols>
    <col min="1" max="6" width="5.42578125" customWidth="1"/>
    <col min="7" max="7" width="7.85546875" customWidth="1"/>
    <col min="8" max="8" width="3.85546875" customWidth="1"/>
    <col min="9" max="9" width="5.140625" customWidth="1"/>
    <col min="10" max="10" width="33.28515625" customWidth="1"/>
    <col min="11" max="13" width="18.85546875" customWidth="1"/>
    <col min="14" max="14" width="19.140625" customWidth="1"/>
  </cols>
  <sheetData>
    <row r="2" spans="1:21" ht="15.75">
      <c r="A2" s="27" t="s">
        <v>76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21" ht="15.75">
      <c r="A3" s="27" t="s">
        <v>77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21" ht="15.75">
      <c r="A4" s="27" t="s">
        <v>78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1" ht="15.75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29" t="s">
        <v>87</v>
      </c>
      <c r="N5" s="30"/>
      <c r="O5" s="30"/>
      <c r="S5" s="2"/>
      <c r="T5" s="2"/>
      <c r="U5" s="2"/>
    </row>
    <row r="6" spans="1:21" ht="30" customHeight="1" thickTop="1" thickBot="1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79</v>
      </c>
      <c r="L6" s="7" t="s">
        <v>80</v>
      </c>
      <c r="M6" s="7" t="s">
        <v>81</v>
      </c>
      <c r="N6" s="8" t="s">
        <v>82</v>
      </c>
      <c r="O6" s="8" t="s">
        <v>83</v>
      </c>
      <c r="R6" s="2"/>
      <c r="S6" s="2"/>
      <c r="T6" s="2"/>
      <c r="U6" s="2"/>
    </row>
    <row r="7" spans="1:21" ht="30" customHeight="1" thickTop="1" thickBot="1">
      <c r="A7" s="11" t="s">
        <v>11</v>
      </c>
      <c r="B7" s="11"/>
      <c r="C7" s="11"/>
      <c r="D7" s="11"/>
      <c r="E7" s="11"/>
      <c r="F7" s="11"/>
      <c r="G7" s="11"/>
      <c r="H7" s="11"/>
      <c r="I7" s="11"/>
      <c r="J7" s="12" t="s">
        <v>72</v>
      </c>
      <c r="K7" s="13">
        <f>+K8+K11+K13</f>
        <v>12431052548.85</v>
      </c>
      <c r="L7" s="13">
        <f t="shared" ref="L7:N7" si="0">+L8+L11+L13</f>
        <v>12426000076.299999</v>
      </c>
      <c r="M7" s="13">
        <f t="shared" si="0"/>
        <v>12426000076.299999</v>
      </c>
      <c r="N7" s="13">
        <f t="shared" si="0"/>
        <v>5052472.5500000715</v>
      </c>
      <c r="O7" s="14">
        <f>+M7/K7</f>
        <v>0.99959356035780988</v>
      </c>
      <c r="P7" s="2"/>
      <c r="Q7" s="2"/>
      <c r="R7" s="2"/>
    </row>
    <row r="8" spans="1:21" ht="30" customHeight="1" thickTop="1" thickBot="1">
      <c r="A8" s="11" t="s">
        <v>11</v>
      </c>
      <c r="B8" s="11"/>
      <c r="C8" s="11"/>
      <c r="D8" s="11"/>
      <c r="E8" s="11"/>
      <c r="F8" s="11"/>
      <c r="G8" s="11"/>
      <c r="H8" s="11"/>
      <c r="I8" s="11"/>
      <c r="J8" s="12" t="s">
        <v>71</v>
      </c>
      <c r="K8" s="15">
        <f>SUM(K9:K10)</f>
        <v>41718102</v>
      </c>
      <c r="L8" s="15">
        <f t="shared" ref="L8:N8" si="1">SUM(L9:L10)</f>
        <v>41718102</v>
      </c>
      <c r="M8" s="15">
        <f t="shared" si="1"/>
        <v>41718102</v>
      </c>
      <c r="N8" s="15">
        <f t="shared" si="1"/>
        <v>0</v>
      </c>
      <c r="O8" s="14">
        <f t="shared" ref="O8:O38" si="2">+M8/K8</f>
        <v>1</v>
      </c>
      <c r="P8" s="2"/>
      <c r="Q8" s="2"/>
    </row>
    <row r="9" spans="1:21" ht="48" customHeight="1" thickTop="1" thickBot="1">
      <c r="A9" s="3" t="s">
        <v>11</v>
      </c>
      <c r="B9" s="3" t="s">
        <v>12</v>
      </c>
      <c r="C9" s="3" t="s">
        <v>12</v>
      </c>
      <c r="D9" s="3" t="s">
        <v>12</v>
      </c>
      <c r="E9" s="3"/>
      <c r="F9" s="3"/>
      <c r="G9" s="3" t="s">
        <v>13</v>
      </c>
      <c r="H9" s="3" t="s">
        <v>14</v>
      </c>
      <c r="I9" s="3" t="s">
        <v>15</v>
      </c>
      <c r="J9" s="4" t="s">
        <v>16</v>
      </c>
      <c r="K9" s="5">
        <v>29818081</v>
      </c>
      <c r="L9" s="5">
        <v>29818081</v>
      </c>
      <c r="M9" s="5">
        <v>29818081</v>
      </c>
      <c r="N9" s="10">
        <f>+K9-M9</f>
        <v>0</v>
      </c>
      <c r="O9" s="9">
        <f t="shared" si="2"/>
        <v>1</v>
      </c>
    </row>
    <row r="10" spans="1:21" ht="42.75" customHeight="1" thickTop="1" thickBot="1">
      <c r="A10" s="3" t="s">
        <v>11</v>
      </c>
      <c r="B10" s="3" t="s">
        <v>12</v>
      </c>
      <c r="C10" s="3" t="s">
        <v>12</v>
      </c>
      <c r="D10" s="3" t="s">
        <v>17</v>
      </c>
      <c r="E10" s="3"/>
      <c r="F10" s="3"/>
      <c r="G10" s="3" t="s">
        <v>13</v>
      </c>
      <c r="H10" s="3" t="s">
        <v>14</v>
      </c>
      <c r="I10" s="3" t="s">
        <v>15</v>
      </c>
      <c r="J10" s="4" t="s">
        <v>18</v>
      </c>
      <c r="K10" s="5">
        <v>11900021</v>
      </c>
      <c r="L10" s="5">
        <v>11900021</v>
      </c>
      <c r="M10" s="5">
        <v>11900021</v>
      </c>
      <c r="N10" s="10">
        <f t="shared" ref="N10:N37" si="3">+K10-M10</f>
        <v>0</v>
      </c>
      <c r="O10" s="9">
        <f t="shared" si="2"/>
        <v>1</v>
      </c>
    </row>
    <row r="11" spans="1:21" ht="30" customHeight="1" thickTop="1" thickBot="1">
      <c r="A11" s="16" t="s">
        <v>11</v>
      </c>
      <c r="B11" s="16"/>
      <c r="C11" s="16"/>
      <c r="D11" s="16"/>
      <c r="E11" s="16"/>
      <c r="F11" s="16"/>
      <c r="G11" s="16"/>
      <c r="H11" s="16"/>
      <c r="I11" s="16"/>
      <c r="J11" s="17" t="s">
        <v>73</v>
      </c>
      <c r="K11" s="18">
        <f>SUM(K12)</f>
        <v>717342188.85000002</v>
      </c>
      <c r="L11" s="18">
        <f t="shared" ref="L11:N11" si="4">SUM(L12)</f>
        <v>712289716.29999995</v>
      </c>
      <c r="M11" s="18">
        <f t="shared" si="4"/>
        <v>712289716.29999995</v>
      </c>
      <c r="N11" s="18">
        <f t="shared" si="4"/>
        <v>5052472.5500000715</v>
      </c>
      <c r="O11" s="14">
        <f t="shared" si="2"/>
        <v>0.99295667726151737</v>
      </c>
    </row>
    <row r="12" spans="1:21" ht="30" customHeight="1" thickTop="1" thickBot="1">
      <c r="A12" s="3" t="s">
        <v>11</v>
      </c>
      <c r="B12" s="3" t="s">
        <v>19</v>
      </c>
      <c r="C12" s="3" t="s">
        <v>19</v>
      </c>
      <c r="D12" s="3"/>
      <c r="E12" s="3"/>
      <c r="F12" s="3"/>
      <c r="G12" s="3" t="s">
        <v>13</v>
      </c>
      <c r="H12" s="3" t="s">
        <v>14</v>
      </c>
      <c r="I12" s="3" t="s">
        <v>15</v>
      </c>
      <c r="J12" s="4" t="s">
        <v>20</v>
      </c>
      <c r="K12" s="5">
        <v>717342188.85000002</v>
      </c>
      <c r="L12" s="5">
        <v>712289716.29999995</v>
      </c>
      <c r="M12" s="5">
        <v>712289716.29999995</v>
      </c>
      <c r="N12" s="10">
        <f t="shared" si="3"/>
        <v>5052472.5500000715</v>
      </c>
      <c r="O12" s="9">
        <f t="shared" si="2"/>
        <v>0.99295667726151737</v>
      </c>
    </row>
    <row r="13" spans="1:21" ht="32.25" customHeight="1" thickTop="1" thickBot="1">
      <c r="A13" s="16" t="s">
        <v>11</v>
      </c>
      <c r="B13" s="16"/>
      <c r="C13" s="16"/>
      <c r="D13" s="16"/>
      <c r="E13" s="16"/>
      <c r="F13" s="16"/>
      <c r="G13" s="16"/>
      <c r="H13" s="16"/>
      <c r="I13" s="16"/>
      <c r="J13" s="17" t="s">
        <v>74</v>
      </c>
      <c r="K13" s="18">
        <f>SUM(K14:K19)</f>
        <v>11671992258</v>
      </c>
      <c r="L13" s="18">
        <f t="shared" ref="L13:N13" si="5">SUM(L14:L19)</f>
        <v>11671992258</v>
      </c>
      <c r="M13" s="18">
        <f t="shared" si="5"/>
        <v>11671992258</v>
      </c>
      <c r="N13" s="18">
        <f t="shared" si="5"/>
        <v>0</v>
      </c>
      <c r="O13" s="14">
        <f t="shared" si="2"/>
        <v>1</v>
      </c>
    </row>
    <row r="14" spans="1:21" ht="60" customHeight="1" thickTop="1" thickBot="1">
      <c r="A14" s="3" t="s">
        <v>11</v>
      </c>
      <c r="B14" s="3" t="s">
        <v>17</v>
      </c>
      <c r="C14" s="3" t="s">
        <v>12</v>
      </c>
      <c r="D14" s="3" t="s">
        <v>12</v>
      </c>
      <c r="E14" s="3" t="s">
        <v>21</v>
      </c>
      <c r="F14" s="3"/>
      <c r="G14" s="3" t="s">
        <v>13</v>
      </c>
      <c r="H14" s="3" t="s">
        <v>14</v>
      </c>
      <c r="I14" s="3" t="s">
        <v>15</v>
      </c>
      <c r="J14" s="4" t="s">
        <v>22</v>
      </c>
      <c r="K14" s="5">
        <v>2250000000</v>
      </c>
      <c r="L14" s="5">
        <v>2250000000</v>
      </c>
      <c r="M14" s="5">
        <v>2250000000</v>
      </c>
      <c r="N14" s="10">
        <f t="shared" si="3"/>
        <v>0</v>
      </c>
      <c r="O14" s="9">
        <f t="shared" si="2"/>
        <v>1</v>
      </c>
    </row>
    <row r="15" spans="1:21" ht="45" customHeight="1" thickTop="1" thickBot="1">
      <c r="A15" s="3" t="s">
        <v>11</v>
      </c>
      <c r="B15" s="3" t="s">
        <v>17</v>
      </c>
      <c r="C15" s="3" t="s">
        <v>19</v>
      </c>
      <c r="D15" s="3" t="s">
        <v>19</v>
      </c>
      <c r="E15" s="3" t="s">
        <v>23</v>
      </c>
      <c r="F15" s="3"/>
      <c r="G15" s="3" t="s">
        <v>13</v>
      </c>
      <c r="H15" s="3" t="s">
        <v>14</v>
      </c>
      <c r="I15" s="3" t="s">
        <v>15</v>
      </c>
      <c r="J15" s="4" t="s">
        <v>24</v>
      </c>
      <c r="K15" s="5">
        <v>138397708</v>
      </c>
      <c r="L15" s="5">
        <v>138397708</v>
      </c>
      <c r="M15" s="5">
        <v>138397708</v>
      </c>
      <c r="N15" s="10">
        <f t="shared" si="3"/>
        <v>0</v>
      </c>
      <c r="O15" s="9">
        <f t="shared" si="2"/>
        <v>1</v>
      </c>
    </row>
    <row r="16" spans="1:21" ht="45" customHeight="1" thickTop="1" thickBot="1">
      <c r="A16" s="3" t="s">
        <v>11</v>
      </c>
      <c r="B16" s="3" t="s">
        <v>17</v>
      </c>
      <c r="C16" s="3" t="s">
        <v>19</v>
      </c>
      <c r="D16" s="3" t="s">
        <v>19</v>
      </c>
      <c r="E16" s="3" t="s">
        <v>25</v>
      </c>
      <c r="F16" s="3"/>
      <c r="G16" s="3" t="s">
        <v>13</v>
      </c>
      <c r="H16" s="3" t="s">
        <v>14</v>
      </c>
      <c r="I16" s="3" t="s">
        <v>15</v>
      </c>
      <c r="J16" s="4" t="s">
        <v>26</v>
      </c>
      <c r="K16" s="5">
        <v>178017204</v>
      </c>
      <c r="L16" s="5">
        <v>178017204</v>
      </c>
      <c r="M16" s="5">
        <v>178017204</v>
      </c>
      <c r="N16" s="10">
        <f t="shared" si="3"/>
        <v>0</v>
      </c>
      <c r="O16" s="9">
        <f t="shared" si="2"/>
        <v>1</v>
      </c>
    </row>
    <row r="17" spans="1:15" ht="45" customHeight="1" thickTop="1" thickBot="1">
      <c r="A17" s="3" t="s">
        <v>11</v>
      </c>
      <c r="B17" s="3" t="s">
        <v>17</v>
      </c>
      <c r="C17" s="3" t="s">
        <v>19</v>
      </c>
      <c r="D17" s="3" t="s">
        <v>19</v>
      </c>
      <c r="E17" s="3" t="s">
        <v>27</v>
      </c>
      <c r="F17" s="3"/>
      <c r="G17" s="3" t="s">
        <v>13</v>
      </c>
      <c r="H17" s="3" t="s">
        <v>14</v>
      </c>
      <c r="I17" s="3" t="s">
        <v>15</v>
      </c>
      <c r="J17" s="4" t="s">
        <v>28</v>
      </c>
      <c r="K17" s="5">
        <v>1731714490</v>
      </c>
      <c r="L17" s="5">
        <v>1731714490</v>
      </c>
      <c r="M17" s="5">
        <v>1731714490</v>
      </c>
      <c r="N17" s="10">
        <f t="shared" si="3"/>
        <v>0</v>
      </c>
      <c r="O17" s="9">
        <f t="shared" si="2"/>
        <v>1</v>
      </c>
    </row>
    <row r="18" spans="1:15" ht="45" customHeight="1" thickTop="1" thickBot="1">
      <c r="A18" s="3" t="s">
        <v>11</v>
      </c>
      <c r="B18" s="3" t="s">
        <v>17</v>
      </c>
      <c r="C18" s="3" t="s">
        <v>19</v>
      </c>
      <c r="D18" s="3" t="s">
        <v>19</v>
      </c>
      <c r="E18" s="3" t="s">
        <v>29</v>
      </c>
      <c r="F18" s="3"/>
      <c r="G18" s="3" t="s">
        <v>13</v>
      </c>
      <c r="H18" s="3" t="s">
        <v>14</v>
      </c>
      <c r="I18" s="3" t="s">
        <v>15</v>
      </c>
      <c r="J18" s="4" t="s">
        <v>30</v>
      </c>
      <c r="K18" s="5">
        <v>373862856</v>
      </c>
      <c r="L18" s="5">
        <v>373862856</v>
      </c>
      <c r="M18" s="5">
        <v>373862856</v>
      </c>
      <c r="N18" s="10">
        <f t="shared" si="3"/>
        <v>0</v>
      </c>
      <c r="O18" s="9">
        <f t="shared" si="2"/>
        <v>1</v>
      </c>
    </row>
    <row r="19" spans="1:15" ht="45" customHeight="1" thickTop="1" thickBot="1">
      <c r="A19" s="3" t="s">
        <v>11</v>
      </c>
      <c r="B19" s="3" t="s">
        <v>17</v>
      </c>
      <c r="C19" s="3" t="s">
        <v>17</v>
      </c>
      <c r="D19" s="3" t="s">
        <v>31</v>
      </c>
      <c r="E19" s="3" t="s">
        <v>32</v>
      </c>
      <c r="F19" s="3"/>
      <c r="G19" s="3" t="s">
        <v>13</v>
      </c>
      <c r="H19" s="3" t="s">
        <v>14</v>
      </c>
      <c r="I19" s="3" t="s">
        <v>15</v>
      </c>
      <c r="J19" s="4" t="s">
        <v>33</v>
      </c>
      <c r="K19" s="5">
        <v>7000000000</v>
      </c>
      <c r="L19" s="5">
        <v>7000000000</v>
      </c>
      <c r="M19" s="5">
        <v>7000000000</v>
      </c>
      <c r="N19" s="10">
        <f t="shared" si="3"/>
        <v>0</v>
      </c>
      <c r="O19" s="9">
        <f t="shared" si="2"/>
        <v>1</v>
      </c>
    </row>
    <row r="20" spans="1:15" ht="36" customHeight="1" thickTop="1" thickBot="1">
      <c r="A20" s="16" t="s">
        <v>34</v>
      </c>
      <c r="B20" s="16"/>
      <c r="C20" s="16"/>
      <c r="D20" s="16"/>
      <c r="E20" s="16"/>
      <c r="F20" s="16"/>
      <c r="G20" s="16"/>
      <c r="H20" s="16"/>
      <c r="I20" s="16"/>
      <c r="J20" s="17" t="s">
        <v>75</v>
      </c>
      <c r="K20" s="18">
        <f>SUM(K21:K37)</f>
        <v>212201763301.65002</v>
      </c>
      <c r="L20" s="18">
        <f t="shared" ref="L20:N20" si="6">SUM(L21:L37)</f>
        <v>212197076229.63</v>
      </c>
      <c r="M20" s="18">
        <f t="shared" si="6"/>
        <v>27016778361.66</v>
      </c>
      <c r="N20" s="18">
        <f t="shared" si="6"/>
        <v>185184984939.99002</v>
      </c>
      <c r="O20" s="14">
        <f t="shared" si="2"/>
        <v>0.12731646495912941</v>
      </c>
    </row>
    <row r="21" spans="1:15" ht="82.5" customHeight="1" thickTop="1" thickBot="1">
      <c r="A21" s="3" t="s">
        <v>34</v>
      </c>
      <c r="B21" s="3" t="s">
        <v>35</v>
      </c>
      <c r="C21" s="3" t="s">
        <v>36</v>
      </c>
      <c r="D21" s="3" t="s">
        <v>37</v>
      </c>
      <c r="E21" s="3"/>
      <c r="F21" s="3"/>
      <c r="G21" s="3" t="s">
        <v>13</v>
      </c>
      <c r="H21" s="3" t="s">
        <v>38</v>
      </c>
      <c r="I21" s="3" t="s">
        <v>15</v>
      </c>
      <c r="J21" s="4" t="s">
        <v>39</v>
      </c>
      <c r="K21" s="5">
        <v>819707085.97000003</v>
      </c>
      <c r="L21" s="5">
        <v>819707085.97000003</v>
      </c>
      <c r="M21" s="5">
        <v>70083845</v>
      </c>
      <c r="N21" s="10">
        <f t="shared" si="3"/>
        <v>749623240.97000003</v>
      </c>
      <c r="O21" s="9">
        <f t="shared" si="2"/>
        <v>8.5498644820260775E-2</v>
      </c>
    </row>
    <row r="22" spans="1:15" ht="75.75" customHeight="1" thickTop="1" thickBot="1">
      <c r="A22" s="3" t="s">
        <v>34</v>
      </c>
      <c r="B22" s="3" t="s">
        <v>35</v>
      </c>
      <c r="C22" s="3" t="s">
        <v>36</v>
      </c>
      <c r="D22" s="3" t="s">
        <v>37</v>
      </c>
      <c r="E22" s="3"/>
      <c r="F22" s="3"/>
      <c r="G22" s="3" t="s">
        <v>13</v>
      </c>
      <c r="H22" s="3" t="s">
        <v>40</v>
      </c>
      <c r="I22" s="3" t="s">
        <v>15</v>
      </c>
      <c r="J22" s="4" t="s">
        <v>39</v>
      </c>
      <c r="K22" s="5">
        <v>7135904000</v>
      </c>
      <c r="L22" s="5">
        <v>7135904000</v>
      </c>
      <c r="M22" s="5">
        <v>7135904000</v>
      </c>
      <c r="N22" s="10">
        <f t="shared" si="3"/>
        <v>0</v>
      </c>
      <c r="O22" s="9">
        <f t="shared" si="2"/>
        <v>1</v>
      </c>
    </row>
    <row r="23" spans="1:15" ht="54.95" customHeight="1" thickTop="1" thickBot="1">
      <c r="A23" s="3" t="s">
        <v>34</v>
      </c>
      <c r="B23" s="3" t="s">
        <v>41</v>
      </c>
      <c r="C23" s="3" t="s">
        <v>36</v>
      </c>
      <c r="D23" s="3" t="s">
        <v>42</v>
      </c>
      <c r="E23" s="3" t="s">
        <v>0</v>
      </c>
      <c r="F23" s="3" t="s">
        <v>0</v>
      </c>
      <c r="G23" s="3" t="s">
        <v>13</v>
      </c>
      <c r="H23" s="3" t="s">
        <v>43</v>
      </c>
      <c r="I23" s="3" t="s">
        <v>15</v>
      </c>
      <c r="J23" s="4" t="s">
        <v>44</v>
      </c>
      <c r="K23" s="5">
        <v>4087162000</v>
      </c>
      <c r="L23" s="5">
        <v>4087162000</v>
      </c>
      <c r="M23" s="5">
        <v>4087162000</v>
      </c>
      <c r="N23" s="10">
        <f t="shared" si="3"/>
        <v>0</v>
      </c>
      <c r="O23" s="9">
        <f t="shared" si="2"/>
        <v>1</v>
      </c>
    </row>
    <row r="24" spans="1:15" ht="54.95" customHeight="1" thickTop="1" thickBot="1">
      <c r="A24" s="3" t="s">
        <v>34</v>
      </c>
      <c r="B24" s="3" t="s">
        <v>41</v>
      </c>
      <c r="C24" s="3" t="s">
        <v>36</v>
      </c>
      <c r="D24" s="3" t="s">
        <v>45</v>
      </c>
      <c r="E24" s="3"/>
      <c r="F24" s="3"/>
      <c r="G24" s="3" t="s">
        <v>13</v>
      </c>
      <c r="H24" s="3" t="s">
        <v>38</v>
      </c>
      <c r="I24" s="3" t="s">
        <v>15</v>
      </c>
      <c r="J24" s="4" t="s">
        <v>46</v>
      </c>
      <c r="K24" s="5">
        <v>1268395896.48</v>
      </c>
      <c r="L24" s="5">
        <v>1268395896.48</v>
      </c>
      <c r="M24" s="5">
        <v>1268395896.48</v>
      </c>
      <c r="N24" s="10">
        <f t="shared" si="3"/>
        <v>0</v>
      </c>
      <c r="O24" s="9">
        <f t="shared" si="2"/>
        <v>1</v>
      </c>
    </row>
    <row r="25" spans="1:15" ht="54.95" customHeight="1" thickTop="1" thickBot="1">
      <c r="A25" s="3" t="s">
        <v>34</v>
      </c>
      <c r="B25" s="3" t="s">
        <v>41</v>
      </c>
      <c r="C25" s="3" t="s">
        <v>36</v>
      </c>
      <c r="D25" s="3" t="s">
        <v>47</v>
      </c>
      <c r="E25" s="3"/>
      <c r="F25" s="3"/>
      <c r="G25" s="3" t="s">
        <v>13</v>
      </c>
      <c r="H25" s="3" t="s">
        <v>38</v>
      </c>
      <c r="I25" s="3" t="s">
        <v>15</v>
      </c>
      <c r="J25" s="4" t="s">
        <v>48</v>
      </c>
      <c r="K25" s="5">
        <v>1954741664</v>
      </c>
      <c r="L25" s="5">
        <v>1954741664</v>
      </c>
      <c r="M25" s="5">
        <v>234640312</v>
      </c>
      <c r="N25" s="10">
        <f t="shared" si="3"/>
        <v>1720101352</v>
      </c>
      <c r="O25" s="9">
        <f t="shared" si="2"/>
        <v>0.12003648171076176</v>
      </c>
    </row>
    <row r="26" spans="1:15" ht="66.75" customHeight="1" thickTop="1" thickBot="1">
      <c r="A26" s="3" t="s">
        <v>34</v>
      </c>
      <c r="B26" s="3" t="s">
        <v>41</v>
      </c>
      <c r="C26" s="3" t="s">
        <v>36</v>
      </c>
      <c r="D26" s="3" t="s">
        <v>49</v>
      </c>
      <c r="E26" s="3"/>
      <c r="F26" s="3"/>
      <c r="G26" s="3" t="s">
        <v>13</v>
      </c>
      <c r="H26" s="3" t="s">
        <v>38</v>
      </c>
      <c r="I26" s="3" t="s">
        <v>15</v>
      </c>
      <c r="J26" s="4" t="s">
        <v>50</v>
      </c>
      <c r="K26" s="5">
        <v>8153447000</v>
      </c>
      <c r="L26" s="5">
        <v>8153447000</v>
      </c>
      <c r="M26" s="5">
        <v>8153447000</v>
      </c>
      <c r="N26" s="10">
        <f t="shared" si="3"/>
        <v>0</v>
      </c>
      <c r="O26" s="9">
        <f t="shared" si="2"/>
        <v>1</v>
      </c>
    </row>
    <row r="27" spans="1:15" ht="54.95" customHeight="1" thickTop="1" thickBot="1">
      <c r="A27" s="3" t="s">
        <v>34</v>
      </c>
      <c r="B27" s="3" t="s">
        <v>41</v>
      </c>
      <c r="C27" s="3" t="s">
        <v>36</v>
      </c>
      <c r="D27" s="3" t="s">
        <v>51</v>
      </c>
      <c r="E27" s="3"/>
      <c r="F27" s="3"/>
      <c r="G27" s="3" t="s">
        <v>13</v>
      </c>
      <c r="H27" s="3" t="s">
        <v>38</v>
      </c>
      <c r="I27" s="3" t="s">
        <v>15</v>
      </c>
      <c r="J27" s="4" t="s">
        <v>52</v>
      </c>
      <c r="K27" s="5">
        <v>2018357751</v>
      </c>
      <c r="L27" s="5">
        <v>2018357751</v>
      </c>
      <c r="M27" s="5">
        <v>177911172</v>
      </c>
      <c r="N27" s="10">
        <f t="shared" si="3"/>
        <v>1840446579</v>
      </c>
      <c r="O27" s="9">
        <f t="shared" si="2"/>
        <v>8.8146500248458673E-2</v>
      </c>
    </row>
    <row r="28" spans="1:15" ht="54.95" customHeight="1" thickTop="1" thickBot="1">
      <c r="A28" s="3" t="s">
        <v>34</v>
      </c>
      <c r="B28" s="3" t="s">
        <v>41</v>
      </c>
      <c r="C28" s="3" t="s">
        <v>36</v>
      </c>
      <c r="D28" s="3" t="s">
        <v>53</v>
      </c>
      <c r="E28" s="3"/>
      <c r="F28" s="3"/>
      <c r="G28" s="3" t="s">
        <v>13</v>
      </c>
      <c r="H28" s="3" t="s">
        <v>38</v>
      </c>
      <c r="I28" s="3" t="s">
        <v>15</v>
      </c>
      <c r="J28" s="4" t="s">
        <v>54</v>
      </c>
      <c r="K28" s="5">
        <v>13775137030</v>
      </c>
      <c r="L28" s="5">
        <v>13775137030</v>
      </c>
      <c r="M28" s="5">
        <v>1180436660</v>
      </c>
      <c r="N28" s="10">
        <f t="shared" si="3"/>
        <v>12594700370</v>
      </c>
      <c r="O28" s="9">
        <f t="shared" si="2"/>
        <v>8.5693278943737669E-2</v>
      </c>
    </row>
    <row r="29" spans="1:15" ht="54.95" customHeight="1" thickTop="1" thickBot="1">
      <c r="A29" s="3" t="s">
        <v>34</v>
      </c>
      <c r="B29" s="3" t="s">
        <v>41</v>
      </c>
      <c r="C29" s="3" t="s">
        <v>36</v>
      </c>
      <c r="D29" s="3" t="s">
        <v>55</v>
      </c>
      <c r="E29" s="3"/>
      <c r="F29" s="3"/>
      <c r="G29" s="3" t="s">
        <v>13</v>
      </c>
      <c r="H29" s="3" t="s">
        <v>14</v>
      </c>
      <c r="I29" s="3" t="s">
        <v>15</v>
      </c>
      <c r="J29" s="4" t="s">
        <v>56</v>
      </c>
      <c r="K29" s="5">
        <v>134601300000</v>
      </c>
      <c r="L29" s="5">
        <v>134601300000</v>
      </c>
      <c r="M29" s="5">
        <v>0</v>
      </c>
      <c r="N29" s="10">
        <f t="shared" si="3"/>
        <v>134601300000</v>
      </c>
      <c r="O29" s="9">
        <f t="shared" si="2"/>
        <v>0</v>
      </c>
    </row>
    <row r="30" spans="1:15" ht="54.95" customHeight="1" thickTop="1" thickBot="1">
      <c r="A30" s="3" t="s">
        <v>34</v>
      </c>
      <c r="B30" s="3" t="s">
        <v>41</v>
      </c>
      <c r="C30" s="3" t="s">
        <v>36</v>
      </c>
      <c r="D30" s="3" t="s">
        <v>55</v>
      </c>
      <c r="E30" s="3"/>
      <c r="F30" s="3"/>
      <c r="G30" s="3" t="s">
        <v>13</v>
      </c>
      <c r="H30" s="3" t="s">
        <v>38</v>
      </c>
      <c r="I30" s="3" t="s">
        <v>15</v>
      </c>
      <c r="J30" s="4" t="s">
        <v>56</v>
      </c>
      <c r="K30" s="5">
        <v>30000000000</v>
      </c>
      <c r="L30" s="5">
        <v>30000000000</v>
      </c>
      <c r="M30" s="5">
        <v>0</v>
      </c>
      <c r="N30" s="10">
        <f t="shared" si="3"/>
        <v>30000000000</v>
      </c>
      <c r="O30" s="9">
        <f t="shared" si="2"/>
        <v>0</v>
      </c>
    </row>
    <row r="31" spans="1:15" ht="54.95" customHeight="1" thickTop="1" thickBot="1">
      <c r="A31" s="3" t="s">
        <v>34</v>
      </c>
      <c r="B31" s="3" t="s">
        <v>41</v>
      </c>
      <c r="C31" s="3" t="s">
        <v>36</v>
      </c>
      <c r="D31" s="3" t="s">
        <v>57</v>
      </c>
      <c r="E31" s="3"/>
      <c r="F31" s="3"/>
      <c r="G31" s="3" t="s">
        <v>13</v>
      </c>
      <c r="H31" s="3" t="s">
        <v>38</v>
      </c>
      <c r="I31" s="3" t="s">
        <v>15</v>
      </c>
      <c r="J31" s="4" t="s">
        <v>58</v>
      </c>
      <c r="K31" s="5">
        <v>1954126326</v>
      </c>
      <c r="L31" s="5">
        <v>1954126326</v>
      </c>
      <c r="M31" s="5">
        <v>0</v>
      </c>
      <c r="N31" s="10">
        <f t="shared" si="3"/>
        <v>1954126326</v>
      </c>
      <c r="O31" s="9">
        <f t="shared" si="2"/>
        <v>0</v>
      </c>
    </row>
    <row r="32" spans="1:15" ht="85.5" customHeight="1" thickTop="1" thickBot="1">
      <c r="A32" s="3" t="s">
        <v>34</v>
      </c>
      <c r="B32" s="3" t="s">
        <v>41</v>
      </c>
      <c r="C32" s="3" t="s">
        <v>36</v>
      </c>
      <c r="D32" s="3" t="s">
        <v>59</v>
      </c>
      <c r="E32" s="3"/>
      <c r="F32" s="3"/>
      <c r="G32" s="3" t="s">
        <v>13</v>
      </c>
      <c r="H32" s="3" t="s">
        <v>38</v>
      </c>
      <c r="I32" s="3" t="s">
        <v>15</v>
      </c>
      <c r="J32" s="4" t="s">
        <v>60</v>
      </c>
      <c r="K32" s="5">
        <v>3386464894.1999998</v>
      </c>
      <c r="L32" s="5">
        <v>3386312147</v>
      </c>
      <c r="M32" s="5">
        <v>3386312147</v>
      </c>
      <c r="N32" s="10">
        <f t="shared" si="3"/>
        <v>152747.19999980927</v>
      </c>
      <c r="O32" s="9">
        <f t="shared" si="2"/>
        <v>0.99995489479301514</v>
      </c>
    </row>
    <row r="33" spans="1:19" ht="54.95" customHeight="1" thickTop="1" thickBot="1">
      <c r="A33" s="3" t="s">
        <v>34</v>
      </c>
      <c r="B33" s="3" t="s">
        <v>41</v>
      </c>
      <c r="C33" s="3" t="s">
        <v>36</v>
      </c>
      <c r="D33" s="3" t="s">
        <v>61</v>
      </c>
      <c r="E33" s="3"/>
      <c r="F33" s="3"/>
      <c r="G33" s="3" t="s">
        <v>13</v>
      </c>
      <c r="H33" s="3" t="s">
        <v>38</v>
      </c>
      <c r="I33" s="3" t="s">
        <v>15</v>
      </c>
      <c r="J33" s="4" t="s">
        <v>62</v>
      </c>
      <c r="K33" s="5">
        <v>2182913757</v>
      </c>
      <c r="L33" s="5">
        <v>2178380708</v>
      </c>
      <c r="M33" s="5">
        <v>458380708</v>
      </c>
      <c r="N33" s="10">
        <f t="shared" si="3"/>
        <v>1724533049</v>
      </c>
      <c r="O33" s="9">
        <f t="shared" si="2"/>
        <v>0.20998571589468434</v>
      </c>
    </row>
    <row r="34" spans="1:19" ht="54.95" customHeight="1" thickTop="1" thickBot="1">
      <c r="A34" s="3" t="s">
        <v>34</v>
      </c>
      <c r="B34" s="3" t="s">
        <v>63</v>
      </c>
      <c r="C34" s="3" t="s">
        <v>36</v>
      </c>
      <c r="D34" s="3" t="s">
        <v>64</v>
      </c>
      <c r="E34" s="3"/>
      <c r="F34" s="3"/>
      <c r="G34" s="3" t="s">
        <v>13</v>
      </c>
      <c r="H34" s="3" t="s">
        <v>38</v>
      </c>
      <c r="I34" s="3" t="s">
        <v>15</v>
      </c>
      <c r="J34" s="4" t="s">
        <v>65</v>
      </c>
      <c r="K34" s="5">
        <v>42707015</v>
      </c>
      <c r="L34" s="5">
        <v>42707015</v>
      </c>
      <c r="M34" s="5">
        <v>42707015</v>
      </c>
      <c r="N34" s="10">
        <f t="shared" si="3"/>
        <v>0</v>
      </c>
      <c r="O34" s="9">
        <f t="shared" si="2"/>
        <v>1</v>
      </c>
    </row>
    <row r="35" spans="1:19" ht="62.25" customHeight="1" thickTop="1" thickBot="1">
      <c r="A35" s="3" t="s">
        <v>34</v>
      </c>
      <c r="B35" s="3" t="s">
        <v>63</v>
      </c>
      <c r="C35" s="3" t="s">
        <v>36</v>
      </c>
      <c r="D35" s="3" t="s">
        <v>66</v>
      </c>
      <c r="E35" s="3"/>
      <c r="F35" s="3"/>
      <c r="G35" s="3" t="s">
        <v>13</v>
      </c>
      <c r="H35" s="3" t="s">
        <v>38</v>
      </c>
      <c r="I35" s="3" t="s">
        <v>15</v>
      </c>
      <c r="J35" s="4" t="s">
        <v>67</v>
      </c>
      <c r="K35" s="5">
        <v>203217319</v>
      </c>
      <c r="L35" s="5">
        <v>203217319</v>
      </c>
      <c r="M35" s="5">
        <v>203217319</v>
      </c>
      <c r="N35" s="10">
        <f t="shared" si="3"/>
        <v>0</v>
      </c>
      <c r="O35" s="9">
        <f t="shared" si="2"/>
        <v>1</v>
      </c>
    </row>
    <row r="36" spans="1:19" ht="54.95" customHeight="1" thickTop="1" thickBot="1">
      <c r="A36" s="3" t="s">
        <v>34</v>
      </c>
      <c r="B36" s="3" t="s">
        <v>68</v>
      </c>
      <c r="C36" s="3" t="s">
        <v>36</v>
      </c>
      <c r="D36" s="3" t="s">
        <v>64</v>
      </c>
      <c r="E36" s="3"/>
      <c r="F36" s="3"/>
      <c r="G36" s="3" t="s">
        <v>13</v>
      </c>
      <c r="H36" s="3" t="s">
        <v>38</v>
      </c>
      <c r="I36" s="3" t="s">
        <v>15</v>
      </c>
      <c r="J36" s="4" t="s">
        <v>69</v>
      </c>
      <c r="K36" s="5">
        <v>528973518</v>
      </c>
      <c r="L36" s="5">
        <v>528972242.18000001</v>
      </c>
      <c r="M36" s="5">
        <v>528972242.18000001</v>
      </c>
      <c r="N36" s="10">
        <f t="shared" si="3"/>
        <v>1275.8199999928474</v>
      </c>
      <c r="O36" s="9">
        <f t="shared" si="2"/>
        <v>0.99999758812122619</v>
      </c>
    </row>
    <row r="37" spans="1:19" ht="54" customHeight="1" thickTop="1" thickBot="1">
      <c r="A37" s="3" t="s">
        <v>34</v>
      </c>
      <c r="B37" s="3" t="s">
        <v>68</v>
      </c>
      <c r="C37" s="3" t="s">
        <v>36</v>
      </c>
      <c r="D37" s="3" t="s">
        <v>66</v>
      </c>
      <c r="E37" s="3"/>
      <c r="F37" s="3"/>
      <c r="G37" s="3" t="s">
        <v>13</v>
      </c>
      <c r="H37" s="3" t="s">
        <v>38</v>
      </c>
      <c r="I37" s="3" t="s">
        <v>15</v>
      </c>
      <c r="J37" s="4" t="s">
        <v>70</v>
      </c>
      <c r="K37" s="5">
        <v>89208045</v>
      </c>
      <c r="L37" s="5">
        <v>89208045</v>
      </c>
      <c r="M37" s="5">
        <v>89208045</v>
      </c>
      <c r="N37" s="10">
        <f t="shared" si="3"/>
        <v>0</v>
      </c>
      <c r="O37" s="9">
        <f t="shared" si="2"/>
        <v>1</v>
      </c>
    </row>
    <row r="38" spans="1:19" ht="49.5" customHeight="1" thickTop="1" thickBot="1">
      <c r="A38" s="16"/>
      <c r="B38" s="16"/>
      <c r="C38" s="16"/>
      <c r="D38" s="16"/>
      <c r="E38" s="16"/>
      <c r="F38" s="16"/>
      <c r="G38" s="16"/>
      <c r="H38" s="16"/>
      <c r="I38" s="16"/>
      <c r="J38" s="26" t="s">
        <v>88</v>
      </c>
      <c r="K38" s="18">
        <f>+K7+K20</f>
        <v>224632815850.50003</v>
      </c>
      <c r="L38" s="18">
        <f t="shared" ref="L38:N38" si="7">+L7+L20</f>
        <v>224623076305.92999</v>
      </c>
      <c r="M38" s="18">
        <f t="shared" si="7"/>
        <v>39442778437.959999</v>
      </c>
      <c r="N38" s="18">
        <f t="shared" si="7"/>
        <v>185190037412.54001</v>
      </c>
      <c r="O38" s="14">
        <f t="shared" si="2"/>
        <v>0.17558778439660555</v>
      </c>
    </row>
    <row r="39" spans="1:19" ht="15.75" thickTop="1">
      <c r="A39" s="19" t="s">
        <v>84</v>
      </c>
      <c r="B39" s="20"/>
      <c r="C39" s="20"/>
      <c r="D39" s="20"/>
      <c r="E39" s="21"/>
      <c r="F39" s="22"/>
      <c r="G39" s="22"/>
      <c r="H39" s="23"/>
      <c r="I39" s="19"/>
      <c r="J39" s="19"/>
      <c r="K39" s="19"/>
      <c r="L39" s="6"/>
      <c r="M39" s="19"/>
      <c r="N39" s="24"/>
      <c r="O39" s="24"/>
      <c r="P39" s="24"/>
      <c r="Q39" s="25"/>
      <c r="R39" s="25"/>
      <c r="S39" s="25"/>
    </row>
    <row r="40" spans="1:19">
      <c r="A40" s="19" t="s">
        <v>85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6"/>
      <c r="M40" s="19"/>
      <c r="N40" s="24"/>
      <c r="O40" s="24"/>
      <c r="P40" s="24"/>
      <c r="Q40" s="25"/>
      <c r="R40" s="25"/>
      <c r="S40" s="25"/>
    </row>
    <row r="41" spans="1:19">
      <c r="A41" s="19" t="s">
        <v>86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6"/>
      <c r="M41" s="19"/>
      <c r="N41" s="24"/>
      <c r="O41" s="24"/>
      <c r="P41" s="24"/>
      <c r="Q41" s="25"/>
      <c r="R41" s="25"/>
      <c r="S41" s="25"/>
    </row>
    <row r="42" spans="1:19" ht="35.1" customHeight="1"/>
    <row r="43" spans="1:19" ht="35.1" customHeight="1"/>
    <row r="44" spans="1:19" ht="35.1" customHeight="1"/>
    <row r="45" spans="1:19" ht="35.1" customHeight="1"/>
    <row r="46" spans="1:19" ht="35.1" customHeight="1"/>
    <row r="47" spans="1:19" ht="35.1" customHeight="1"/>
    <row r="48" spans="1:19" ht="35.1" customHeight="1"/>
    <row r="49" spans="1:7" ht="35.1" customHeight="1"/>
    <row r="50" spans="1:7" ht="35.1" customHeight="1"/>
    <row r="51" spans="1:7">
      <c r="G51" s="25"/>
    </row>
    <row r="52" spans="1:7">
      <c r="A52" s="25"/>
      <c r="B52" s="25"/>
      <c r="C52" s="25"/>
      <c r="D52" s="25"/>
      <c r="E52" s="25"/>
      <c r="F52" s="25"/>
      <c r="G52" s="25"/>
    </row>
    <row r="53" spans="1:7">
      <c r="A53" s="25"/>
      <c r="B53" s="25"/>
      <c r="C53" s="25"/>
      <c r="D53" s="25"/>
      <c r="E53" s="25"/>
      <c r="F53" s="25"/>
      <c r="G53" s="25"/>
    </row>
    <row r="54" spans="1:7">
      <c r="A54" s="25"/>
      <c r="B54" s="25"/>
      <c r="C54" s="25"/>
      <c r="D54" s="25"/>
      <c r="E54" s="25"/>
      <c r="F54" s="25"/>
    </row>
  </sheetData>
  <mergeCells count="4">
    <mergeCell ref="A2:O2"/>
    <mergeCell ref="A3:O3"/>
    <mergeCell ref="A4:O4"/>
    <mergeCell ref="M5:O5"/>
  </mergeCells>
  <printOptions horizontalCentered="1"/>
  <pageMargins left="0.78740157480314965" right="0.19685039370078741" top="0.78740157480314965" bottom="0.78740157480314965" header="0.78740157480314965" footer="0.78740157480314965"/>
  <pageSetup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 </vt:lpstr>
      <vt:lpstr>'RESERVAS 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2022-12-07T14:55:47Z</cp:lastPrinted>
  <dcterms:created xsi:type="dcterms:W3CDTF">2022-12-01T13:02:06Z</dcterms:created>
  <dcterms:modified xsi:type="dcterms:W3CDTF">2022-12-07T15:07:36Z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