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RESERVAS GESTION GRAL" sheetId="1" r:id="rId1"/>
  </sheets>
  <definedNames>
    <definedName name="_xlnm.Print_Titles" localSheetId="0">'RESERVAS GESTION GRAL'!$6:$6</definedName>
  </definedNames>
  <calcPr calcId="152511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3" i="1"/>
  <c r="N11" i="1"/>
  <c r="N9" i="1"/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3" i="1"/>
  <c r="M11" i="1"/>
  <c r="M9" i="1"/>
  <c r="L18" i="1"/>
  <c r="K18" i="1"/>
  <c r="J18" i="1"/>
  <c r="L16" i="1"/>
  <c r="K16" i="1"/>
  <c r="J16" i="1"/>
  <c r="M16" i="1" s="1"/>
  <c r="L12" i="1"/>
  <c r="K12" i="1"/>
  <c r="J12" i="1"/>
  <c r="L10" i="1"/>
  <c r="K10" i="1"/>
  <c r="J10" i="1"/>
  <c r="L8" i="1"/>
  <c r="K8" i="1"/>
  <c r="J8" i="1"/>
  <c r="K7" i="1" l="1"/>
  <c r="K34" i="1" s="1"/>
  <c r="M12" i="1"/>
  <c r="M10" i="1"/>
  <c r="J7" i="1"/>
  <c r="J34" i="1" s="1"/>
  <c r="M18" i="1"/>
  <c r="L7" i="1"/>
  <c r="N8" i="1"/>
  <c r="N10" i="1"/>
  <c r="N12" i="1"/>
  <c r="N16" i="1"/>
  <c r="N18" i="1"/>
  <c r="M8" i="1"/>
  <c r="M7" i="1" l="1"/>
  <c r="L34" i="1"/>
  <c r="N7" i="1"/>
  <c r="N34" i="1" l="1"/>
  <c r="M34" i="1"/>
</calcChain>
</file>

<file path=xl/sharedStrings.xml><?xml version="1.0" encoding="utf-8"?>
<sst xmlns="http://schemas.openxmlformats.org/spreadsheetml/2006/main" count="227" uniqueCount="82">
  <si>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</si>
  <si>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</si>
  <si>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</si>
  <si>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</si>
  <si>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</si>
  <si>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</si>
  <si>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</si>
  <si>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</si>
  <si>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</si>
  <si>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</si>
  <si>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</si>
  <si>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</si>
  <si>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</si>
  <si>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</si>
  <si>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</si>
  <si>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</si>
  <si>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</si>
  <si>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</si>
  <si>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</si>
  <si>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</si>
  <si>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</si>
  <si>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</si>
  <si>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</si>
  <si>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</si>
  <si>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</si>
  <si>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</si>
  <si>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</si>
  <si>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</si>
  <si>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</si>
  <si>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</si>
  <si>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</si>
  <si>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</si>
  <si>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</si>
  <si>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</si>
  <si>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</si>
  <si>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</si>
  <si>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</si>
  <si>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</si>
  <si>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</si>
  <si>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</si>
  <si>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</si>
  <si>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</si>
  <si>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</si>
  <si>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</si>
  <si>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</si>
  <si>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</si>
  <si>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</si>
  <si>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</si>
  <si>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</si>
  <si>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</si>
  <si>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</si>
  <si>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</si>
  <si>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</si>
  <si>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</si>
  <si>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</si>
  <si>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</si>
  <si>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</si>
  <si>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</si>
  <si>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</si>
  <si>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</si>
  <si>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</si>
  <si>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</si>
  <si>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</si>
  <si>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</si>
  <si>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</si>
  <si>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ADUISICION DE BIENES Y SERVICIOS</t>
  </si>
  <si>
    <t>TRANSFERENCIAS CORRIENTES</t>
  </si>
  <si>
    <t>GASTOS POR TRIBUTOS, MULTAS, SANCIONES E INTERESES DE MORA</t>
  </si>
  <si>
    <t xml:space="preserve">GASTOS DE INVERSION </t>
  </si>
  <si>
    <t>MINISTERIO DE COMERCIO INDUSTRIA Y TURISMO</t>
  </si>
  <si>
    <t>EJECUCIÒN PRESUPUESTAL DE RESERVAS PRESUPUESTALES 2020 CON CORTE AL 31 DE MARZO DE 2021</t>
  </si>
  <si>
    <t>UNIDAD EJECUTORA  350101-000 GESTION GENERAL</t>
  </si>
  <si>
    <t>FECHA DE GENERACION: ABRIL 05 DE 2021</t>
  </si>
  <si>
    <t>COMPROMISO($)</t>
  </si>
  <si>
    <t>OBLIGACION ($)</t>
  </si>
  <si>
    <t>PAGOS ($)</t>
  </si>
  <si>
    <t>COMPROMISOS SIN PAGAR ($)</t>
  </si>
  <si>
    <t>PAGOS /COMP (%)</t>
  </si>
  <si>
    <t>TOTAL EJECUCION RESERVAS PRESUPUESTALES UNIDAD EJECUTORA 350101-000 GESTIÒN GENERAL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</si>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</sst>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Continuous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166" fontId="7" fillId="0" borderId="0" xfId="0" applyNumberFormat="1" applyFont="1" applyFill="1" applyBorder="1"/>
    <xf numFmtId="4" fontId="7" fillId="0" borderId="0" xfId="0" applyNumberFormat="1" applyFont="1" applyFill="1" applyBorder="1"/>
    <xf numFmtId="0" fontId="11" fillId="0" borderId="0" xfId="0" applyFont="1" applyFill="1" applyBorder="1" applyAlignment="1">
      <alignment horizontal="right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165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161925</xdr:colOff>
      <xdr:row>2</xdr:row>
      <xdr:rowOff>34326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828925" cy="42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showGridLines="0" tabSelected="1" topLeftCell="A31" workbookViewId="0">
      <selection activeCell="L37" sqref="L37"/>
    </sheetView>
  </sheetViews>
  <sheetFormatPr baseColWidth="10" defaultRowHeight="15" x14ac:dyDescent="0.25"/>
  <cols>
    <col min="1" max="5" width="5.42578125" customWidth="1"/>
    <col min="6" max="6" width="7.42578125" customWidth="1"/>
    <col min="7" max="7" width="5.42578125" customWidth="1"/>
    <col min="8" max="8" width="4.5703125" customWidth="1"/>
    <col min="9" max="9" width="27.5703125" customWidth="1"/>
    <col min="10" max="12" width="18.85546875" customWidth="1"/>
    <col min="13" max="13" width="17.7109375" customWidth="1"/>
    <col min="14" max="14" width="9.28515625" customWidth="1"/>
  </cols>
  <sheetData>
    <row r="1" spans="1:1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4" ht="15.75" x14ac:dyDescent="0.25">
      <c r="A2" s="25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.75" x14ac:dyDescent="0.25">
      <c r="A3" s="25" t="s">
        <v>70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5" t="s">
        <v>71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8" t="s">
        <v>72</v>
      </c>
      <c r="M5" s="29"/>
      <c r="N5" s="29"/>
    </row>
    <row r="6" spans="1:14" ht="39.75" customHeight="1" thickTop="1" thickBot="1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73</v>
      </c>
      <c r="K6" s="3" t="s">
        <v>74</v>
      </c>
      <c r="L6" s="3" t="s">
        <v>75</v>
      </c>
      <c r="M6" s="4" t="s">
        <v>76</v>
      </c>
      <c r="N6" s="4" t="s">
        <v>77</v>
      </c>
    </row>
    <row r="7" spans="1:14" ht="35.1" customHeight="1" thickTop="1" thickBot="1" x14ac:dyDescent="0.3">
      <c r="A7" s="5" t="s">
        <v>10</v>
      </c>
      <c r="B7" s="5"/>
      <c r="C7" s="5"/>
      <c r="D7" s="5"/>
      <c r="E7" s="5"/>
      <c r="F7" s="5"/>
      <c r="G7" s="5"/>
      <c r="H7" s="5"/>
      <c r="I7" s="9" t="s">
        <v>64</v>
      </c>
      <c r="J7" s="6">
        <f>+J8+J10+J12+J16</f>
        <v>9526297125.7399998</v>
      </c>
      <c r="K7" s="6">
        <f t="shared" ref="K7:L7" si="0">+K8+K10+K12+K16</f>
        <v>9523765851.6599998</v>
      </c>
      <c r="L7" s="6">
        <f t="shared" si="0"/>
        <v>9523765851.6599998</v>
      </c>
      <c r="M7" s="13">
        <f t="shared" ref="M7:M34" si="1">+J7-L7</f>
        <v>2531274.0799999237</v>
      </c>
      <c r="N7" s="14">
        <f t="shared" ref="N7:N34" si="2">+L7/J7</f>
        <v>0.99973428562571698</v>
      </c>
    </row>
    <row r="8" spans="1:14" ht="35.1" customHeight="1" thickTop="1" thickBot="1" x14ac:dyDescent="0.3">
      <c r="A8" s="19" t="s">
        <v>10</v>
      </c>
      <c r="B8" s="19"/>
      <c r="C8" s="19"/>
      <c r="D8" s="19"/>
      <c r="E8" s="19"/>
      <c r="F8" s="19"/>
      <c r="G8" s="19"/>
      <c r="H8" s="19"/>
      <c r="I8" s="20" t="s">
        <v>63</v>
      </c>
      <c r="J8" s="21">
        <f>+J9</f>
        <v>78249469</v>
      </c>
      <c r="K8" s="21">
        <f t="shared" ref="K8:L8" si="3">+K9</f>
        <v>78249469</v>
      </c>
      <c r="L8" s="21">
        <f t="shared" si="3"/>
        <v>78249469</v>
      </c>
      <c r="M8" s="22">
        <f t="shared" si="1"/>
        <v>0</v>
      </c>
      <c r="N8" s="23">
        <f t="shared" si="2"/>
        <v>1</v>
      </c>
    </row>
    <row r="9" spans="1:14" ht="35.1" customHeight="1" thickTop="1" thickBot="1" x14ac:dyDescent="0.3">
      <c r="A9" s="10" t="s">
        <v>10</v>
      </c>
      <c r="B9" s="10" t="s">
        <v>11</v>
      </c>
      <c r="C9" s="10" t="s">
        <v>11</v>
      </c>
      <c r="D9" s="10" t="s">
        <v>11</v>
      </c>
      <c r="E9" s="10"/>
      <c r="F9" s="10" t="s">
        <v>12</v>
      </c>
      <c r="G9" s="10" t="s">
        <v>13</v>
      </c>
      <c r="H9" s="10" t="s">
        <v>14</v>
      </c>
      <c r="I9" s="11" t="s">
        <v>15</v>
      </c>
      <c r="J9" s="12">
        <v>78249469</v>
      </c>
      <c r="K9" s="12">
        <v>78249469</v>
      </c>
      <c r="L9" s="12">
        <v>78249469</v>
      </c>
      <c r="M9" s="7">
        <f t="shared" si="1"/>
        <v>0</v>
      </c>
      <c r="N9" s="8">
        <f t="shared" si="2"/>
        <v>1</v>
      </c>
    </row>
    <row r="10" spans="1:14" ht="35.1" customHeight="1" thickTop="1" thickBot="1" x14ac:dyDescent="0.3">
      <c r="A10" s="19" t="s">
        <v>10</v>
      </c>
      <c r="B10" s="19"/>
      <c r="C10" s="19"/>
      <c r="D10" s="19"/>
      <c r="E10" s="19"/>
      <c r="F10" s="19"/>
      <c r="G10" s="19"/>
      <c r="H10" s="19"/>
      <c r="I10" s="20" t="s">
        <v>65</v>
      </c>
      <c r="J10" s="21">
        <f>+J11</f>
        <v>1774351154.74</v>
      </c>
      <c r="K10" s="21">
        <f t="shared" ref="K10:L10" si="4">+K11</f>
        <v>1771819880.6600001</v>
      </c>
      <c r="L10" s="21">
        <f t="shared" si="4"/>
        <v>1771819880.6600001</v>
      </c>
      <c r="M10" s="22">
        <f t="shared" si="1"/>
        <v>2531274.0799999237</v>
      </c>
      <c r="N10" s="23">
        <f t="shared" si="2"/>
        <v>0.99857340861010635</v>
      </c>
    </row>
    <row r="11" spans="1:14" ht="35.1" customHeight="1" thickTop="1" thickBot="1" x14ac:dyDescent="0.3">
      <c r="A11" s="10" t="s">
        <v>10</v>
      </c>
      <c r="B11" s="10" t="s">
        <v>16</v>
      </c>
      <c r="C11" s="10" t="s">
        <v>16</v>
      </c>
      <c r="D11" s="10"/>
      <c r="E11" s="10"/>
      <c r="F11" s="10" t="s">
        <v>12</v>
      </c>
      <c r="G11" s="10" t="s">
        <v>13</v>
      </c>
      <c r="H11" s="10" t="s">
        <v>14</v>
      </c>
      <c r="I11" s="11" t="s">
        <v>17</v>
      </c>
      <c r="J11" s="12">
        <v>1774351154.74</v>
      </c>
      <c r="K11" s="12">
        <v>1771819880.6600001</v>
      </c>
      <c r="L11" s="12">
        <v>1771819880.6600001</v>
      </c>
      <c r="M11" s="7">
        <f t="shared" si="1"/>
        <v>2531274.0799999237</v>
      </c>
      <c r="N11" s="8">
        <f t="shared" si="2"/>
        <v>0.99857340861010635</v>
      </c>
    </row>
    <row r="12" spans="1:14" ht="35.1" customHeight="1" thickTop="1" thickBot="1" x14ac:dyDescent="0.3">
      <c r="A12" s="19" t="s">
        <v>10</v>
      </c>
      <c r="B12" s="19"/>
      <c r="C12" s="19"/>
      <c r="D12" s="19"/>
      <c r="E12" s="19"/>
      <c r="F12" s="19"/>
      <c r="G12" s="19"/>
      <c r="H12" s="19"/>
      <c r="I12" s="20" t="s">
        <v>66</v>
      </c>
      <c r="J12" s="21">
        <f>SUM(J13:J15)</f>
        <v>6603313349</v>
      </c>
      <c r="K12" s="21">
        <f t="shared" ref="K12:L12" si="5">SUM(K13:K15)</f>
        <v>6603313349</v>
      </c>
      <c r="L12" s="21">
        <f t="shared" si="5"/>
        <v>6603313349</v>
      </c>
      <c r="M12" s="22">
        <f t="shared" si="1"/>
        <v>0</v>
      </c>
      <c r="N12" s="23">
        <f t="shared" si="2"/>
        <v>1</v>
      </c>
    </row>
    <row r="13" spans="1:14" ht="35.1" customHeight="1" thickTop="1" thickBot="1" x14ac:dyDescent="0.3">
      <c r="A13" s="10" t="s">
        <v>10</v>
      </c>
      <c r="B13" s="10" t="s">
        <v>18</v>
      </c>
      <c r="C13" s="10" t="s">
        <v>16</v>
      </c>
      <c r="D13" s="10" t="s">
        <v>16</v>
      </c>
      <c r="E13" s="10" t="s">
        <v>19</v>
      </c>
      <c r="F13" s="10" t="s">
        <v>12</v>
      </c>
      <c r="G13" s="10" t="s">
        <v>13</v>
      </c>
      <c r="H13" s="10" t="s">
        <v>14</v>
      </c>
      <c r="I13" s="11" t="s">
        <v>20</v>
      </c>
      <c r="J13" s="12">
        <v>96720868.799999997</v>
      </c>
      <c r="K13" s="12">
        <v>96720868.799999997</v>
      </c>
      <c r="L13" s="12">
        <v>96720868.799999997</v>
      </c>
      <c r="M13" s="7">
        <f t="shared" si="1"/>
        <v>0</v>
      </c>
      <c r="N13" s="8">
        <f t="shared" si="2"/>
        <v>1</v>
      </c>
    </row>
    <row r="14" spans="1:14" ht="35.1" customHeight="1" thickTop="1" thickBot="1" x14ac:dyDescent="0.3">
      <c r="A14" s="10" t="s">
        <v>10</v>
      </c>
      <c r="B14" s="10" t="s">
        <v>18</v>
      </c>
      <c r="C14" s="10" t="s">
        <v>16</v>
      </c>
      <c r="D14" s="10" t="s">
        <v>16</v>
      </c>
      <c r="E14" s="10" t="s">
        <v>21</v>
      </c>
      <c r="F14" s="10" t="s">
        <v>12</v>
      </c>
      <c r="G14" s="10" t="s">
        <v>13</v>
      </c>
      <c r="H14" s="10" t="s">
        <v>14</v>
      </c>
      <c r="I14" s="11" t="s">
        <v>22</v>
      </c>
      <c r="J14" s="12">
        <v>1477469070</v>
      </c>
      <c r="K14" s="12">
        <v>1477469070</v>
      </c>
      <c r="L14" s="12">
        <v>1477469070</v>
      </c>
      <c r="M14" s="7">
        <f t="shared" si="1"/>
        <v>0</v>
      </c>
      <c r="N14" s="8">
        <f t="shared" si="2"/>
        <v>1</v>
      </c>
    </row>
    <row r="15" spans="1:14" ht="35.1" customHeight="1" thickTop="1" thickBot="1" x14ac:dyDescent="0.3">
      <c r="A15" s="10" t="s">
        <v>10</v>
      </c>
      <c r="B15" s="10" t="s">
        <v>18</v>
      </c>
      <c r="C15" s="10" t="s">
        <v>16</v>
      </c>
      <c r="D15" s="10" t="s">
        <v>16</v>
      </c>
      <c r="E15" s="10" t="s">
        <v>23</v>
      </c>
      <c r="F15" s="10" t="s">
        <v>12</v>
      </c>
      <c r="G15" s="10" t="s">
        <v>13</v>
      </c>
      <c r="H15" s="10" t="s">
        <v>14</v>
      </c>
      <c r="I15" s="11" t="s">
        <v>24</v>
      </c>
      <c r="J15" s="12">
        <v>5029123410.1999998</v>
      </c>
      <c r="K15" s="12">
        <v>5029123410.1999998</v>
      </c>
      <c r="L15" s="12">
        <v>5029123410.1999998</v>
      </c>
      <c r="M15" s="7">
        <f t="shared" si="1"/>
        <v>0</v>
      </c>
      <c r="N15" s="8">
        <f t="shared" si="2"/>
        <v>1</v>
      </c>
    </row>
    <row r="16" spans="1:14" ht="35.1" customHeight="1" thickTop="1" thickBot="1" x14ac:dyDescent="0.3">
      <c r="A16" s="19" t="s">
        <v>10</v>
      </c>
      <c r="B16" s="19"/>
      <c r="C16" s="19"/>
      <c r="D16" s="19"/>
      <c r="E16" s="19"/>
      <c r="F16" s="19"/>
      <c r="G16" s="19"/>
      <c r="H16" s="19"/>
      <c r="I16" s="20" t="s">
        <v>67</v>
      </c>
      <c r="J16" s="21">
        <f>+J17</f>
        <v>1070383153</v>
      </c>
      <c r="K16" s="21">
        <f t="shared" ref="K16:L16" si="6">+K17</f>
        <v>1070383153</v>
      </c>
      <c r="L16" s="21">
        <f t="shared" si="6"/>
        <v>1070383153</v>
      </c>
      <c r="M16" s="22">
        <f t="shared" si="1"/>
        <v>0</v>
      </c>
      <c r="N16" s="23">
        <f t="shared" si="2"/>
        <v>1</v>
      </c>
    </row>
    <row r="17" spans="1:14" ht="35.1" customHeight="1" thickTop="1" thickBot="1" x14ac:dyDescent="0.3">
      <c r="A17" s="10" t="s">
        <v>10</v>
      </c>
      <c r="B17" s="10" t="s">
        <v>25</v>
      </c>
      <c r="C17" s="10" t="s">
        <v>11</v>
      </c>
      <c r="D17" s="10"/>
      <c r="E17" s="10"/>
      <c r="F17" s="10" t="s">
        <v>12</v>
      </c>
      <c r="G17" s="10" t="s">
        <v>13</v>
      </c>
      <c r="H17" s="10" t="s">
        <v>14</v>
      </c>
      <c r="I17" s="11" t="s">
        <v>26</v>
      </c>
      <c r="J17" s="12">
        <v>1070383153</v>
      </c>
      <c r="K17" s="12">
        <v>1070383153</v>
      </c>
      <c r="L17" s="12">
        <v>1070383153</v>
      </c>
      <c r="M17" s="7">
        <f t="shared" si="1"/>
        <v>0</v>
      </c>
      <c r="N17" s="8">
        <f t="shared" si="2"/>
        <v>1</v>
      </c>
    </row>
    <row r="18" spans="1:14" ht="35.1" customHeight="1" thickTop="1" thickBot="1" x14ac:dyDescent="0.3">
      <c r="A18" s="19" t="s">
        <v>27</v>
      </c>
      <c r="B18" s="19"/>
      <c r="C18" s="19"/>
      <c r="D18" s="19"/>
      <c r="E18" s="19"/>
      <c r="F18" s="19"/>
      <c r="G18" s="19"/>
      <c r="H18" s="19"/>
      <c r="I18" s="20" t="s">
        <v>68</v>
      </c>
      <c r="J18" s="21">
        <f>SUM(J19:J33)</f>
        <v>120623806490.7</v>
      </c>
      <c r="K18" s="21">
        <f t="shared" ref="K18:L18" si="7">SUM(K19:K33)</f>
        <v>8380800820.1999998</v>
      </c>
      <c r="L18" s="21">
        <f t="shared" si="7"/>
        <v>1150522504.2</v>
      </c>
      <c r="M18" s="22">
        <f t="shared" si="1"/>
        <v>119473283986.5</v>
      </c>
      <c r="N18" s="23">
        <f t="shared" si="2"/>
        <v>9.5381047711233062E-3</v>
      </c>
    </row>
    <row r="19" spans="1:14" ht="80.25" thickTop="1" thickBot="1" x14ac:dyDescent="0.3">
      <c r="A19" s="10" t="s">
        <v>27</v>
      </c>
      <c r="B19" s="10" t="s">
        <v>28</v>
      </c>
      <c r="C19" s="10" t="s">
        <v>29</v>
      </c>
      <c r="D19" s="10" t="s">
        <v>30</v>
      </c>
      <c r="E19" s="10"/>
      <c r="F19" s="10" t="s">
        <v>12</v>
      </c>
      <c r="G19" s="10" t="s">
        <v>31</v>
      </c>
      <c r="H19" s="10" t="s">
        <v>14</v>
      </c>
      <c r="I19" s="11" t="s">
        <v>32</v>
      </c>
      <c r="J19" s="12">
        <v>555591172.5</v>
      </c>
      <c r="K19" s="12">
        <v>5604024</v>
      </c>
      <c r="L19" s="12">
        <v>5604024</v>
      </c>
      <c r="M19" s="7">
        <f t="shared" si="1"/>
        <v>549987148.5</v>
      </c>
      <c r="N19" s="8">
        <f t="shared" si="2"/>
        <v>1.0086596543252314E-2</v>
      </c>
    </row>
    <row r="20" spans="1:14" ht="80.25" thickTop="1" thickBot="1" x14ac:dyDescent="0.3">
      <c r="A20" s="10" t="s">
        <v>27</v>
      </c>
      <c r="B20" s="10" t="s">
        <v>28</v>
      </c>
      <c r="C20" s="10" t="s">
        <v>29</v>
      </c>
      <c r="D20" s="10" t="s">
        <v>30</v>
      </c>
      <c r="E20" s="10"/>
      <c r="F20" s="10" t="s">
        <v>12</v>
      </c>
      <c r="G20" s="10" t="s">
        <v>33</v>
      </c>
      <c r="H20" s="10" t="s">
        <v>14</v>
      </c>
      <c r="I20" s="11" t="s">
        <v>32</v>
      </c>
      <c r="J20" s="12">
        <v>5052365000</v>
      </c>
      <c r="K20" s="12">
        <v>0</v>
      </c>
      <c r="L20" s="12">
        <v>0</v>
      </c>
      <c r="M20" s="7">
        <f t="shared" si="1"/>
        <v>5052365000</v>
      </c>
      <c r="N20" s="8">
        <f t="shared" si="2"/>
        <v>0</v>
      </c>
    </row>
    <row r="21" spans="1:14" ht="46.5" thickTop="1" thickBot="1" x14ac:dyDescent="0.3">
      <c r="A21" s="10" t="s">
        <v>27</v>
      </c>
      <c r="B21" s="10" t="s">
        <v>34</v>
      </c>
      <c r="C21" s="10" t="s">
        <v>29</v>
      </c>
      <c r="D21" s="10" t="s">
        <v>35</v>
      </c>
      <c r="E21" s="10" t="s">
        <v>0</v>
      </c>
      <c r="F21" s="10" t="s">
        <v>12</v>
      </c>
      <c r="G21" s="10" t="s">
        <v>36</v>
      </c>
      <c r="H21" s="10" t="s">
        <v>14</v>
      </c>
      <c r="I21" s="11" t="s">
        <v>37</v>
      </c>
      <c r="J21" s="12">
        <v>909186245</v>
      </c>
      <c r="K21" s="12">
        <v>909186245</v>
      </c>
      <c r="L21" s="12">
        <v>314175531</v>
      </c>
      <c r="M21" s="7">
        <f t="shared" si="1"/>
        <v>595010714</v>
      </c>
      <c r="N21" s="8">
        <f t="shared" si="2"/>
        <v>0.34555684572636708</v>
      </c>
    </row>
    <row r="22" spans="1:14" ht="57.75" customHeight="1" thickTop="1" thickBot="1" x14ac:dyDescent="0.3">
      <c r="A22" s="10" t="s">
        <v>27</v>
      </c>
      <c r="B22" s="10" t="s">
        <v>34</v>
      </c>
      <c r="C22" s="10" t="s">
        <v>29</v>
      </c>
      <c r="D22" s="10" t="s">
        <v>38</v>
      </c>
      <c r="E22" s="10"/>
      <c r="F22" s="10" t="s">
        <v>12</v>
      </c>
      <c r="G22" s="10" t="s">
        <v>31</v>
      </c>
      <c r="H22" s="10" t="s">
        <v>14</v>
      </c>
      <c r="I22" s="11" t="s">
        <v>39</v>
      </c>
      <c r="J22" s="12">
        <v>1881780700</v>
      </c>
      <c r="K22" s="12">
        <v>1246940700</v>
      </c>
      <c r="L22" s="12">
        <v>6940700</v>
      </c>
      <c r="M22" s="7">
        <f t="shared" si="1"/>
        <v>1874840000</v>
      </c>
      <c r="N22" s="8">
        <f t="shared" si="2"/>
        <v>3.6883681504438852E-3</v>
      </c>
    </row>
    <row r="23" spans="1:14" ht="67.5" customHeight="1" thickTop="1" thickBot="1" x14ac:dyDescent="0.3">
      <c r="A23" s="10" t="s">
        <v>27</v>
      </c>
      <c r="B23" s="10" t="s">
        <v>34</v>
      </c>
      <c r="C23" s="10" t="s">
        <v>29</v>
      </c>
      <c r="D23" s="10" t="s">
        <v>40</v>
      </c>
      <c r="E23" s="10"/>
      <c r="F23" s="10" t="s">
        <v>12</v>
      </c>
      <c r="G23" s="10" t="s">
        <v>31</v>
      </c>
      <c r="H23" s="10" t="s">
        <v>14</v>
      </c>
      <c r="I23" s="11" t="s">
        <v>41</v>
      </c>
      <c r="J23" s="12">
        <v>2880708407</v>
      </c>
      <c r="K23" s="12">
        <v>1212922265</v>
      </c>
      <c r="L23" s="12">
        <v>12857222</v>
      </c>
      <c r="M23" s="7">
        <f t="shared" si="1"/>
        <v>2867851185</v>
      </c>
      <c r="N23" s="8">
        <f t="shared" si="2"/>
        <v>4.4632153565968332E-3</v>
      </c>
    </row>
    <row r="24" spans="1:14" ht="69" thickTop="1" thickBot="1" x14ac:dyDescent="0.3">
      <c r="A24" s="10" t="s">
        <v>27</v>
      </c>
      <c r="B24" s="10" t="s">
        <v>34</v>
      </c>
      <c r="C24" s="10" t="s">
        <v>29</v>
      </c>
      <c r="D24" s="10" t="s">
        <v>42</v>
      </c>
      <c r="E24" s="10"/>
      <c r="F24" s="10" t="s">
        <v>12</v>
      </c>
      <c r="G24" s="10" t="s">
        <v>31</v>
      </c>
      <c r="H24" s="10" t="s">
        <v>14</v>
      </c>
      <c r="I24" s="11" t="s">
        <v>43</v>
      </c>
      <c r="J24" s="12">
        <v>23814500000</v>
      </c>
      <c r="K24" s="12">
        <v>0</v>
      </c>
      <c r="L24" s="12">
        <v>0</v>
      </c>
      <c r="M24" s="7">
        <f t="shared" si="1"/>
        <v>23814500000</v>
      </c>
      <c r="N24" s="8">
        <f t="shared" si="2"/>
        <v>0</v>
      </c>
    </row>
    <row r="25" spans="1:14" ht="69" thickTop="1" thickBot="1" x14ac:dyDescent="0.3">
      <c r="A25" s="10" t="s">
        <v>27</v>
      </c>
      <c r="B25" s="10" t="s">
        <v>34</v>
      </c>
      <c r="C25" s="10" t="s">
        <v>29</v>
      </c>
      <c r="D25" s="10" t="s">
        <v>44</v>
      </c>
      <c r="E25" s="10"/>
      <c r="F25" s="10" t="s">
        <v>12</v>
      </c>
      <c r="G25" s="10" t="s">
        <v>31</v>
      </c>
      <c r="H25" s="10" t="s">
        <v>14</v>
      </c>
      <c r="I25" s="11" t="s">
        <v>45</v>
      </c>
      <c r="J25" s="12">
        <v>1030000000</v>
      </c>
      <c r="K25" s="12">
        <v>0</v>
      </c>
      <c r="L25" s="12">
        <v>0</v>
      </c>
      <c r="M25" s="7">
        <f t="shared" si="1"/>
        <v>1030000000</v>
      </c>
      <c r="N25" s="8">
        <f t="shared" si="2"/>
        <v>0</v>
      </c>
    </row>
    <row r="26" spans="1:14" ht="46.5" thickTop="1" thickBot="1" x14ac:dyDescent="0.3">
      <c r="A26" s="10" t="s">
        <v>27</v>
      </c>
      <c r="B26" s="10" t="s">
        <v>34</v>
      </c>
      <c r="C26" s="10" t="s">
        <v>29</v>
      </c>
      <c r="D26" s="10" t="s">
        <v>46</v>
      </c>
      <c r="E26" s="10"/>
      <c r="F26" s="10" t="s">
        <v>12</v>
      </c>
      <c r="G26" s="10" t="s">
        <v>31</v>
      </c>
      <c r="H26" s="10" t="s">
        <v>14</v>
      </c>
      <c r="I26" s="11" t="s">
        <v>47</v>
      </c>
      <c r="J26" s="12">
        <v>2450172158</v>
      </c>
      <c r="K26" s="12">
        <v>429172158</v>
      </c>
      <c r="L26" s="12">
        <v>18848019</v>
      </c>
      <c r="M26" s="7">
        <f t="shared" si="1"/>
        <v>2431324139</v>
      </c>
      <c r="N26" s="8">
        <f t="shared" si="2"/>
        <v>7.6925284366079223E-3</v>
      </c>
    </row>
    <row r="27" spans="1:14" ht="57.75" thickTop="1" thickBot="1" x14ac:dyDescent="0.3">
      <c r="A27" s="10" t="s">
        <v>27</v>
      </c>
      <c r="B27" s="10" t="s">
        <v>34</v>
      </c>
      <c r="C27" s="10" t="s">
        <v>29</v>
      </c>
      <c r="D27" s="10" t="s">
        <v>48</v>
      </c>
      <c r="E27" s="10"/>
      <c r="F27" s="10" t="s">
        <v>12</v>
      </c>
      <c r="G27" s="10" t="s">
        <v>31</v>
      </c>
      <c r="H27" s="10" t="s">
        <v>14</v>
      </c>
      <c r="I27" s="11" t="s">
        <v>49</v>
      </c>
      <c r="J27" s="12">
        <v>14781963094</v>
      </c>
      <c r="K27" s="12">
        <v>1473942772</v>
      </c>
      <c r="L27" s="12">
        <v>2352772</v>
      </c>
      <c r="M27" s="7">
        <f t="shared" si="1"/>
        <v>14779610322</v>
      </c>
      <c r="N27" s="8">
        <f t="shared" si="2"/>
        <v>1.5916505710631833E-4</v>
      </c>
    </row>
    <row r="28" spans="1:14" ht="57.75" thickTop="1" thickBot="1" x14ac:dyDescent="0.3">
      <c r="A28" s="10" t="s">
        <v>27</v>
      </c>
      <c r="B28" s="10" t="s">
        <v>34</v>
      </c>
      <c r="C28" s="10" t="s">
        <v>29</v>
      </c>
      <c r="D28" s="10" t="s">
        <v>50</v>
      </c>
      <c r="E28" s="10"/>
      <c r="F28" s="10" t="s">
        <v>12</v>
      </c>
      <c r="G28" s="10" t="s">
        <v>13</v>
      </c>
      <c r="H28" s="10" t="s">
        <v>14</v>
      </c>
      <c r="I28" s="11" t="s">
        <v>51</v>
      </c>
      <c r="J28" s="12">
        <v>58757157057</v>
      </c>
      <c r="K28" s="12">
        <v>0</v>
      </c>
      <c r="L28" s="12">
        <v>0</v>
      </c>
      <c r="M28" s="7">
        <f t="shared" si="1"/>
        <v>58757157057</v>
      </c>
      <c r="N28" s="8">
        <f t="shared" si="2"/>
        <v>0</v>
      </c>
    </row>
    <row r="29" spans="1:14" ht="46.5" thickTop="1" thickBot="1" x14ac:dyDescent="0.3">
      <c r="A29" s="10" t="s">
        <v>27</v>
      </c>
      <c r="B29" s="10" t="s">
        <v>34</v>
      </c>
      <c r="C29" s="10" t="s">
        <v>29</v>
      </c>
      <c r="D29" s="10" t="s">
        <v>52</v>
      </c>
      <c r="E29" s="10"/>
      <c r="F29" s="10" t="s">
        <v>12</v>
      </c>
      <c r="G29" s="10" t="s">
        <v>31</v>
      </c>
      <c r="H29" s="10" t="s">
        <v>14</v>
      </c>
      <c r="I29" s="11" t="s">
        <v>53</v>
      </c>
      <c r="J29" s="12">
        <v>2163000000</v>
      </c>
      <c r="K29" s="12">
        <v>0</v>
      </c>
      <c r="L29" s="12">
        <v>0</v>
      </c>
      <c r="M29" s="7">
        <f t="shared" si="1"/>
        <v>2163000000</v>
      </c>
      <c r="N29" s="8">
        <f t="shared" si="2"/>
        <v>0</v>
      </c>
    </row>
    <row r="30" spans="1:14" ht="91.5" thickTop="1" thickBot="1" x14ac:dyDescent="0.3">
      <c r="A30" s="10" t="s">
        <v>27</v>
      </c>
      <c r="B30" s="10" t="s">
        <v>34</v>
      </c>
      <c r="C30" s="10" t="s">
        <v>29</v>
      </c>
      <c r="D30" s="10" t="s">
        <v>54</v>
      </c>
      <c r="E30" s="10"/>
      <c r="F30" s="10" t="s">
        <v>12</v>
      </c>
      <c r="G30" s="10" t="s">
        <v>31</v>
      </c>
      <c r="H30" s="10" t="s">
        <v>14</v>
      </c>
      <c r="I30" s="11" t="s">
        <v>55</v>
      </c>
      <c r="J30" s="12">
        <v>4227638420</v>
      </c>
      <c r="K30" s="12">
        <v>1218288420</v>
      </c>
      <c r="L30" s="12">
        <v>0</v>
      </c>
      <c r="M30" s="7">
        <f t="shared" si="1"/>
        <v>4227638420</v>
      </c>
      <c r="N30" s="8">
        <f t="shared" si="2"/>
        <v>0</v>
      </c>
    </row>
    <row r="31" spans="1:14" ht="46.5" thickTop="1" thickBot="1" x14ac:dyDescent="0.3">
      <c r="A31" s="10" t="s">
        <v>27</v>
      </c>
      <c r="B31" s="10" t="s">
        <v>34</v>
      </c>
      <c r="C31" s="10" t="s">
        <v>29</v>
      </c>
      <c r="D31" s="10" t="s">
        <v>56</v>
      </c>
      <c r="E31" s="10"/>
      <c r="F31" s="10" t="s">
        <v>12</v>
      </c>
      <c r="G31" s="10" t="s">
        <v>31</v>
      </c>
      <c r="H31" s="10" t="s">
        <v>14</v>
      </c>
      <c r="I31" s="11" t="s">
        <v>57</v>
      </c>
      <c r="J31" s="12">
        <v>1660492229</v>
      </c>
      <c r="K31" s="12">
        <v>1425492229</v>
      </c>
      <c r="L31" s="12">
        <v>330492229</v>
      </c>
      <c r="M31" s="7">
        <f t="shared" si="1"/>
        <v>1330000000</v>
      </c>
      <c r="N31" s="8">
        <f t="shared" si="2"/>
        <v>0.19903268634929577</v>
      </c>
    </row>
    <row r="32" spans="1:14" ht="46.5" thickTop="1" thickBot="1" x14ac:dyDescent="0.3">
      <c r="A32" s="10" t="s">
        <v>27</v>
      </c>
      <c r="B32" s="10" t="s">
        <v>58</v>
      </c>
      <c r="C32" s="10" t="s">
        <v>29</v>
      </c>
      <c r="D32" s="10" t="s">
        <v>59</v>
      </c>
      <c r="E32" s="10"/>
      <c r="F32" s="10" t="s">
        <v>12</v>
      </c>
      <c r="G32" s="10" t="s">
        <v>31</v>
      </c>
      <c r="H32" s="10" t="s">
        <v>14</v>
      </c>
      <c r="I32" s="11" t="s">
        <v>60</v>
      </c>
      <c r="J32" s="12">
        <v>378110391.19999999</v>
      </c>
      <c r="K32" s="12">
        <v>378110390.19999999</v>
      </c>
      <c r="L32" s="12">
        <v>378110390.19999999</v>
      </c>
      <c r="M32" s="7">
        <f t="shared" si="1"/>
        <v>1</v>
      </c>
      <c r="N32" s="8">
        <f t="shared" si="2"/>
        <v>0.99999999735526968</v>
      </c>
    </row>
    <row r="33" spans="1:15" ht="57.75" thickTop="1" thickBot="1" x14ac:dyDescent="0.3">
      <c r="A33" s="10" t="s">
        <v>27</v>
      </c>
      <c r="B33" s="10" t="s">
        <v>58</v>
      </c>
      <c r="C33" s="10" t="s">
        <v>29</v>
      </c>
      <c r="D33" s="10" t="s">
        <v>61</v>
      </c>
      <c r="E33" s="10"/>
      <c r="F33" s="10" t="s">
        <v>12</v>
      </c>
      <c r="G33" s="10" t="s">
        <v>31</v>
      </c>
      <c r="H33" s="10" t="s">
        <v>14</v>
      </c>
      <c r="I33" s="11" t="s">
        <v>62</v>
      </c>
      <c r="J33" s="12">
        <v>81141617</v>
      </c>
      <c r="K33" s="12">
        <v>81141617</v>
      </c>
      <c r="L33" s="12">
        <v>81141617</v>
      </c>
      <c r="M33" s="7">
        <f t="shared" si="1"/>
        <v>0</v>
      </c>
      <c r="N33" s="8">
        <f t="shared" si="2"/>
        <v>1</v>
      </c>
    </row>
    <row r="34" spans="1:15" ht="46.5" thickTop="1" thickBot="1" x14ac:dyDescent="0.3">
      <c r="A34" s="5"/>
      <c r="B34" s="5"/>
      <c r="C34" s="5"/>
      <c r="D34" s="5"/>
      <c r="E34" s="5"/>
      <c r="F34" s="5"/>
      <c r="G34" s="5"/>
      <c r="H34" s="5"/>
      <c r="I34" s="9" t="s">
        <v>78</v>
      </c>
      <c r="J34" s="24">
        <f>+J7+J18</f>
        <v>130150103616.44</v>
      </c>
      <c r="K34" s="24">
        <f t="shared" ref="K34:L34" si="8">+K7+K18</f>
        <v>17904566671.860001</v>
      </c>
      <c r="L34" s="24">
        <f t="shared" si="8"/>
        <v>10674288355.860001</v>
      </c>
      <c r="M34" s="13">
        <f t="shared" si="1"/>
        <v>119475815260.58</v>
      </c>
      <c r="N34" s="14">
        <f t="shared" si="2"/>
        <v>8.2015212122440992E-2</v>
      </c>
    </row>
    <row r="35" spans="1:15" ht="15.75" thickTop="1" x14ac:dyDescent="0.25">
      <c r="A35" s="15" t="s">
        <v>79</v>
      </c>
      <c r="B35" s="15"/>
      <c r="C35" s="15"/>
      <c r="D35" s="15"/>
      <c r="E35" s="15"/>
      <c r="F35" s="16"/>
      <c r="G35" s="17"/>
      <c r="H35" s="16"/>
      <c r="I35" s="16"/>
      <c r="J35" s="15"/>
      <c r="K35" s="15"/>
      <c r="L35" s="15"/>
      <c r="M35" s="18"/>
      <c r="N35" s="18"/>
      <c r="O35" s="18"/>
    </row>
    <row r="36" spans="1:15" x14ac:dyDescent="0.25">
      <c r="A36" s="15" t="s">
        <v>80</v>
      </c>
      <c r="B36" s="15"/>
      <c r="C36" s="15"/>
      <c r="D36" s="15"/>
      <c r="E36" s="15"/>
      <c r="F36" s="16"/>
      <c r="G36" s="17"/>
      <c r="H36" s="16"/>
      <c r="I36" s="16"/>
      <c r="J36" s="15"/>
      <c r="K36" s="15"/>
      <c r="L36" s="15"/>
      <c r="M36" s="18"/>
      <c r="N36" s="18"/>
      <c r="O36" s="18"/>
    </row>
    <row r="37" spans="1:15" ht="15" customHeight="1" x14ac:dyDescent="0.25">
      <c r="A37" s="15" t="s">
        <v>81</v>
      </c>
      <c r="B37" s="15"/>
      <c r="C37" s="15"/>
      <c r="D37" s="15"/>
      <c r="E37" s="15"/>
      <c r="F37" s="16"/>
      <c r="G37" s="17"/>
      <c r="H37" s="16"/>
      <c r="I37" s="16"/>
      <c r="J37" s="15"/>
      <c r="K37" s="15"/>
      <c r="L37" s="15"/>
      <c r="M37" s="18"/>
      <c r="N37" s="18"/>
      <c r="O37" s="18"/>
    </row>
    <row r="38" spans="1:15" ht="35.1" customHeight="1" x14ac:dyDescent="0.25"/>
    <row r="39" spans="1:15" ht="35.1" customHeight="1" x14ac:dyDescent="0.25"/>
    <row r="40" spans="1:15" ht="35.1" customHeight="1" x14ac:dyDescent="0.25"/>
    <row r="41" spans="1:15" ht="35.1" customHeight="1" x14ac:dyDescent="0.25"/>
    <row r="42" spans="1:15" ht="35.1" customHeight="1" x14ac:dyDescent="0.25"/>
    <row r="43" spans="1:15" ht="35.1" customHeight="1" x14ac:dyDescent="0.25"/>
    <row r="44" spans="1:15" ht="35.1" customHeight="1" x14ac:dyDescent="0.25"/>
    <row r="52" spans="13:14" x14ac:dyDescent="0.25">
      <c r="M52" s="2"/>
      <c r="N52" s="2"/>
    </row>
    <row r="53" spans="13:14" x14ac:dyDescent="0.25">
      <c r="M53" s="2"/>
      <c r="N53" s="2"/>
    </row>
    <row r="54" spans="13:14" x14ac:dyDescent="0.25">
      <c r="M54" s="2"/>
      <c r="N54" s="2"/>
    </row>
    <row r="55" spans="13:14" x14ac:dyDescent="0.25">
      <c r="M55" s="2"/>
      <c r="N55" s="2"/>
    </row>
    <row r="56" spans="13:14" x14ac:dyDescent="0.25">
      <c r="M56" s="2"/>
      <c r="N56" s="2"/>
    </row>
    <row r="57" spans="13:14" x14ac:dyDescent="0.25">
      <c r="M57" s="2"/>
      <c r="N57" s="2"/>
    </row>
    <row r="58" spans="13:14" x14ac:dyDescent="0.25">
      <c r="M58" s="2"/>
      <c r="N58" s="2"/>
    </row>
    <row r="59" spans="13:14" x14ac:dyDescent="0.25">
      <c r="M59" s="2"/>
      <c r="N59" s="2"/>
    </row>
    <row r="60" spans="13:14" x14ac:dyDescent="0.25">
      <c r="M60" s="2"/>
      <c r="N60" s="2"/>
    </row>
    <row r="61" spans="13:14" x14ac:dyDescent="0.25">
      <c r="M61" s="2"/>
      <c r="N61" s="2"/>
    </row>
    <row r="62" spans="13:14" x14ac:dyDescent="0.25">
      <c r="M62" s="2"/>
      <c r="N62" s="2"/>
    </row>
    <row r="63" spans="13:14" x14ac:dyDescent="0.25">
      <c r="M63" s="2"/>
      <c r="N63" s="2"/>
    </row>
    <row r="64" spans="13:14" x14ac:dyDescent="0.25">
      <c r="M64" s="2"/>
      <c r="N64" s="2"/>
    </row>
  </sheetData>
  <mergeCells count="4">
    <mergeCell ref="A2:N2"/>
    <mergeCell ref="A3:N3"/>
    <mergeCell ref="A4:N4"/>
    <mergeCell ref="L5:N5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2021-04-06T16:40:20Z</cp:lastPrinted>
  <dcterms:created xsi:type="dcterms:W3CDTF">2021-04-02T20:17:50Z</dcterms:created>
  <dcterms:modified xsi:type="dcterms:W3CDTF">2021-04-06T16:40:27Z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