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Información al 31 de mayo 2026\Publicación\"/>
    </mc:Choice>
  </mc:AlternateContent>
  <bookViews>
    <workbookView xWindow="0" yWindow="0" windowWidth="14370" windowHeight="11295"/>
  </bookViews>
  <sheets>
    <sheet name="DIRECCIÓN DE COMERCIO EXTERIOR" sheetId="1" r:id="rId1"/>
  </sheets>
  <definedNames>
    <definedName name="_xlnm.Print_Area" localSheetId="0">'DIRECCIÓN DE COMERCIO EXTERIOR'!$A$1:$N$27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K21" i="1"/>
  <c r="L21" i="1"/>
  <c r="M21" i="1"/>
  <c r="N21" i="1"/>
  <c r="I21" i="1"/>
  <c r="M9" i="1" l="1"/>
  <c r="L9" i="1"/>
  <c r="I9" i="1"/>
  <c r="N9" i="1" l="1"/>
  <c r="M19" i="1"/>
  <c r="L19" i="1"/>
  <c r="K19" i="1"/>
  <c r="J19" i="1"/>
  <c r="I19" i="1"/>
  <c r="M16" i="1"/>
  <c r="L16" i="1"/>
  <c r="K16" i="1"/>
  <c r="J16" i="1"/>
  <c r="I16" i="1"/>
  <c r="M14" i="1"/>
  <c r="L14" i="1"/>
  <c r="K14" i="1"/>
  <c r="J14" i="1"/>
  <c r="I14" i="1"/>
  <c r="K9" i="1"/>
  <c r="J9" i="1"/>
  <c r="N19" i="1" l="1"/>
  <c r="I8" i="1"/>
  <c r="I23" i="1" s="1"/>
  <c r="N14" i="1"/>
  <c r="N16" i="1"/>
  <c r="J8" i="1"/>
  <c r="J23" i="1" s="1"/>
  <c r="M8" i="1"/>
  <c r="M23" i="1" s="1"/>
  <c r="K8" i="1"/>
  <c r="K23" i="1" s="1"/>
  <c r="L8" i="1"/>
  <c r="L23" i="1" s="1"/>
  <c r="N23" i="1" l="1"/>
  <c r="N8" i="1"/>
</calcChain>
</file>

<file path=xl/sharedStrings.xml><?xml version="1.0" encoding="utf-8"?>
<sst xmlns="http://schemas.openxmlformats.org/spreadsheetml/2006/main" count="114" uniqueCount="54">
  <si>
    <t/>
  </si>
  <si>
    <t>TIPO</t>
  </si>
  <si>
    <t>CTA</t>
  </si>
  <si>
    <t>SUB
CTA</t>
  </si>
  <si>
    <t>OBJ</t>
  </si>
  <si>
    <t>ORD</t>
  </si>
  <si>
    <t>REC</t>
  </si>
  <si>
    <t>SIT</t>
  </si>
  <si>
    <t>DESCRIPCION</t>
  </si>
  <si>
    <t>APR. INICIAL</t>
  </si>
  <si>
    <t>APR. ADICIONADA</t>
  </si>
  <si>
    <t>APR. REDUCIDA</t>
  </si>
  <si>
    <t>APR. VIGENTE</t>
  </si>
  <si>
    <t>APR BLOQUEADA</t>
  </si>
  <si>
    <t>A</t>
  </si>
  <si>
    <t>01</t>
  </si>
  <si>
    <t>SALARIO</t>
  </si>
  <si>
    <t>02</t>
  </si>
  <si>
    <t>CONTRIBUCIONES INHERENTES A LA NÓMINA</t>
  </si>
  <si>
    <t>03</t>
  </si>
  <si>
    <t>REMUNERACIONES NO CONSTITUTIVAS DE FACTOR SALARIAL</t>
  </si>
  <si>
    <t>ADQUISICIÓN DE BIENES  Y SERVICIOS</t>
  </si>
  <si>
    <t>999</t>
  </si>
  <si>
    <t>OTRAS TRANSFERENCIAS - DISTRIBUCIÓN PREVIO CONCEPTO DGPPN</t>
  </si>
  <si>
    <t>04</t>
  </si>
  <si>
    <t>012</t>
  </si>
  <si>
    <t>INCAPACIDADES Y LICENCIAS DE MATERNIDAD Y PATERNIDAD (NO DE PENSIONES)</t>
  </si>
  <si>
    <t>08</t>
  </si>
  <si>
    <t>IMPUESTOS</t>
  </si>
  <si>
    <t>SSF</t>
  </si>
  <si>
    <t>C</t>
  </si>
  <si>
    <t>3501</t>
  </si>
  <si>
    <t>0200</t>
  </si>
  <si>
    <t>2</t>
  </si>
  <si>
    <t>16</t>
  </si>
  <si>
    <t>OTROS GASTOS DE PERSONAL - DISTRIBUCIÓN PREVIO CONCEPTO DGPPN</t>
  </si>
  <si>
    <t>40401B</t>
  </si>
  <si>
    <t>4. TRANSFORMACIÓN PRODUCTIVA, INTERNACIONALIZACIÓN Y ACCIÓN CLÍMATICA / B. TRANSFORMACIÓN PARA LA DIVERSIFICACIÓN PRODUCTIVA Y EXPORTADORA</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</si>
  <si>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</si>
  <si>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</si>
  <si>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</si>
  <si>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</si>
  <si>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</si>
  <si>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</si>
  <si>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</si>
  <si>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</si>
  <si>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</si>
  <si>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8"/>
        <rFont val="Arial"/>
        <family val="2"/>
      </rPr>
      <t>Fuente de Información</t>
    </r>
    <r>
      <rPr>
        <sz val="8"/>
        <rFont val="Arial"/>
        <family val="2"/>
      </rPr>
      <t xml:space="preserve">: SIIF Nación </t>
    </r>
  </si>
  <si>
    <t>UNIDAD EJECUTORA 350102 DIRECCIÓN GENERAL DE COMERCIO EXTERIOR</t>
  </si>
  <si>
    <r>
      <rPr>
        <b/>
        <sz val="8"/>
        <rFont val="Arial"/>
        <family val="2"/>
      </rPr>
      <t>Nota 1</t>
    </r>
    <r>
      <rPr>
        <sz val="8"/>
        <rFont val="Arial"/>
        <family val="2"/>
      </rPr>
      <t>: Ley No. 2559 del 22 de diciembre de 2025. Por la cual se decreta el presupuesto de rentas y recursos de capital y ley de apropiaciones para la vigencia fiscal del 1o. de enero al 31 de diciembre de 2026.</t>
    </r>
  </si>
  <si>
    <r>
      <rPr>
        <b/>
        <sz val="8"/>
        <rFont val="Arial"/>
        <family val="2"/>
      </rPr>
      <t>Nota 2</t>
    </r>
    <r>
      <rPr>
        <sz val="8"/>
        <rFont val="Arial"/>
        <family val="2"/>
      </rPr>
      <t xml:space="preserve">: Decreto No. 1477 del 30 de diciembre de 2025.  Por el cual se liquida el Presupuesto General de la Nación para la vigencia fiscal de 2026, se detallan las apropiaciones y se clasifican y definen los gastos. </t>
    </r>
  </si>
  <si>
    <t>EJECUCION PRESUPUESTAL ACUMULADA CON CORTE AL 31 DE MAYO DE 2026</t>
  </si>
  <si>
    <t>FECHA DE ELABORACIÓN : JUNIO 01 DE 2026</t>
  </si>
  <si>
    <r>
      <rPr>
        <b/>
        <sz val="8"/>
        <rFont val="Arial"/>
        <family val="2"/>
      </rPr>
      <t>Nota 3.</t>
    </r>
    <r>
      <rPr>
        <sz val="8"/>
        <rFont val="Arial"/>
        <family val="2"/>
      </rPr>
      <t xml:space="preserve"> Resolución No. 0781 del 12 de mayo de 2026.  Por la cual se efectúa una modificación al anexo del Decreto de Liquidación No. 1477 de 2025 en el Presupuesto de Gastos de Funcionamiento de la Sección 3501 Ministerio de Comercio, Industria y Turismo, Unidad Ejecutora 350102 Ministerio de Comercio, Industria y Turismo- Dirección Gneral de Comercio Exterior, en la Vigencia Fiscal de 2026"</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</si>
</sst>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1"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11"/>
      <name val="Calibri"/>
      <family val="2"/>
    </font>
    <font>
      <b/>
      <sz val="12"/>
      <color rgb="FF000000"/>
      <name val="Verdana"/>
      <family val="2"/>
    </font>
    <font>
      <sz val="12"/>
      <name val="Verdana"/>
      <family val="2"/>
    </font>
    <font>
      <sz val="8"/>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1">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7" fillId="0" borderId="0" xfId="0" applyFont="1"/>
    <xf numFmtId="0" fontId="6" fillId="3" borderId="1"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2" fillId="2" borderId="1" xfId="0" applyNumberFormat="1" applyFont="1" applyFill="1" applyBorder="1" applyAlignment="1">
      <alignment vertical="center" wrapText="1" readingOrder="1"/>
    </xf>
    <xf numFmtId="7" fontId="2"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0" fontId="4" fillId="0" borderId="0" xfId="0" applyFont="1" applyAlignment="1">
      <alignment horizontal="right"/>
    </xf>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2" fillId="4" borderId="1" xfId="0" applyNumberFormat="1" applyFont="1" applyFill="1" applyBorder="1" applyAlignment="1">
      <alignment vertical="center" wrapText="1" readingOrder="1"/>
    </xf>
    <xf numFmtId="0" fontId="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7" fontId="10" fillId="0" borderId="0" xfId="0" applyNumberFormat="1" applyFont="1"/>
    <xf numFmtId="0" fontId="8" fillId="0" borderId="0" xfId="0" applyFont="1" applyAlignment="1">
      <alignment vertical="center" wrapText="1" readingOrder="1"/>
    </xf>
    <xf numFmtId="0" fontId="9" fillId="0" borderId="0" xfId="0" applyFont="1" applyAlignment="1">
      <alignment vertical="center" wrapText="1" readingOrder="1"/>
    </xf>
    <xf numFmtId="0" fontId="9" fillId="0" borderId="0" xfId="0" applyFont="1" applyAlignment="1">
      <alignment vertical="center" wrapText="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right" vertical="center" wrapText="1" readingOrder="1"/>
    </xf>
    <xf numFmtId="0" fontId="2" fillId="0" borderId="2" xfId="0" applyFont="1" applyBorder="1" applyAlignment="1">
      <alignment horizontal="center" vertical="center" wrapText="1" readingOrder="1"/>
    </xf>
    <xf numFmtId="0" fontId="8" fillId="0" borderId="0" xfId="0" applyFont="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314326</xdr:colOff>
      <xdr:row>0</xdr:row>
      <xdr:rowOff>0</xdr:rowOff>
    </xdr:from>
    <xdr:to>
      <xdr:col>13</xdr:col>
      <xdr:colOff>704851</xdr:colOff>
      <xdr:row>4</xdr:row>
      <xdr:rowOff>88375</xdr:rowOff>
    </xdr:to>
    <xdr:pic>
      <xdr:nvPicPr>
        <xdr:cNvPr id="4" name="Imagen 3">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496301" y="0"/>
          <a:ext cx="1847850" cy="85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3"/>
  <sheetViews>
    <sheetView showGridLines="0" tabSelected="1" view="pageBreakPreview" zoomScaleNormal="100" zoomScaleSheetLayoutView="100" workbookViewId="0">
      <pane ySplit="7" topLeftCell="A8" activePane="bottomLeft" state="frozen"/>
      <selection pane="bottomLeft" activeCell="R14" sqref="R14"/>
    </sheetView>
  </sheetViews>
  <sheetFormatPr baseColWidth="10" defaultRowHeight="15" x14ac:dyDescent="0.25"/>
  <cols>
    <col min="1" max="4" width="5.42578125" customWidth="1"/>
    <col min="5" max="5" width="6.5703125" customWidth="1"/>
    <col min="6" max="6" width="5" customWidth="1"/>
    <col min="7" max="7" width="4.42578125" customWidth="1"/>
    <col min="8" max="8" width="22.42578125" customWidth="1"/>
    <col min="9" max="9" width="16.28515625" customWidth="1"/>
    <col min="10" max="10" width="14.7109375" customWidth="1"/>
    <col min="11" max="11" width="14.85546875" customWidth="1"/>
    <col min="12" max="12" width="16.7109375" customWidth="1"/>
    <col min="13" max="13" width="21.85546875" customWidth="1"/>
    <col min="14" max="14" width="24.140625" customWidth="1"/>
  </cols>
  <sheetData>
    <row r="2" spans="1:14" ht="15" customHeight="1" x14ac:dyDescent="0.25">
      <c r="A2" s="30" t="s">
        <v>46</v>
      </c>
      <c r="B2" s="30"/>
      <c r="C2" s="30"/>
      <c r="D2" s="30"/>
      <c r="E2" s="30"/>
      <c r="F2" s="30"/>
      <c r="G2" s="30"/>
      <c r="H2" s="30"/>
      <c r="I2" s="30"/>
      <c r="J2" s="30"/>
      <c r="K2" s="30"/>
      <c r="L2" s="30"/>
      <c r="M2" s="30"/>
      <c r="N2" s="25"/>
    </row>
    <row r="3" spans="1:14" ht="15" customHeight="1" x14ac:dyDescent="0.25">
      <c r="A3" s="30" t="s">
        <v>51</v>
      </c>
      <c r="B3" s="30"/>
      <c r="C3" s="30"/>
      <c r="D3" s="30"/>
      <c r="E3" s="30"/>
      <c r="F3" s="30"/>
      <c r="G3" s="30"/>
      <c r="H3" s="30"/>
      <c r="I3" s="30"/>
      <c r="J3" s="30"/>
      <c r="K3" s="30"/>
      <c r="L3" s="30"/>
      <c r="M3" s="30"/>
      <c r="N3" s="26"/>
    </row>
    <row r="4" spans="1:14" ht="15" customHeight="1" x14ac:dyDescent="0.25">
      <c r="A4" s="30" t="s">
        <v>48</v>
      </c>
      <c r="B4" s="30"/>
      <c r="C4" s="30"/>
      <c r="D4" s="30"/>
      <c r="E4" s="30"/>
      <c r="F4" s="30"/>
      <c r="G4" s="30"/>
      <c r="H4" s="30"/>
      <c r="I4" s="30"/>
      <c r="J4" s="30"/>
      <c r="K4" s="30"/>
      <c r="L4" s="30"/>
      <c r="M4" s="30"/>
      <c r="N4" s="24"/>
    </row>
    <row r="5" spans="1:14" ht="10.5" customHeight="1" x14ac:dyDescent="0.25">
      <c r="A5" s="24"/>
      <c r="B5" s="24"/>
      <c r="C5" s="24"/>
      <c r="D5" s="24"/>
      <c r="E5" s="24"/>
      <c r="F5" s="24"/>
      <c r="G5" s="24"/>
      <c r="H5" s="24"/>
      <c r="I5" s="24"/>
      <c r="J5" s="24"/>
      <c r="K5" s="24"/>
      <c r="L5" s="24"/>
      <c r="M5" s="24"/>
      <c r="N5" s="24"/>
    </row>
    <row r="6" spans="1:14" ht="15.75" customHeight="1" thickBot="1" x14ac:dyDescent="0.3">
      <c r="A6" s="2" t="s">
        <v>0</v>
      </c>
      <c r="B6" s="2" t="s">
        <v>0</v>
      </c>
      <c r="C6" s="2" t="s">
        <v>0</v>
      </c>
      <c r="D6" s="2" t="s">
        <v>0</v>
      </c>
      <c r="E6" s="2" t="s">
        <v>0</v>
      </c>
      <c r="F6" s="2" t="s">
        <v>0</v>
      </c>
      <c r="G6" s="2" t="s">
        <v>0</v>
      </c>
      <c r="H6" s="2" t="s">
        <v>0</v>
      </c>
      <c r="I6" s="2" t="s">
        <v>0</v>
      </c>
      <c r="J6" s="2" t="s">
        <v>0</v>
      </c>
      <c r="K6" s="2" t="s">
        <v>0</v>
      </c>
      <c r="L6" s="2" t="s">
        <v>0</v>
      </c>
      <c r="M6" s="29" t="s">
        <v>52</v>
      </c>
      <c r="N6" s="29"/>
    </row>
    <row r="7" spans="1:14" ht="36.75" customHeight="1" thickTop="1" thickBot="1" x14ac:dyDescent="0.3">
      <c r="A7" s="7" t="s">
        <v>1</v>
      </c>
      <c r="B7" s="7" t="s">
        <v>2</v>
      </c>
      <c r="C7" s="7" t="s">
        <v>3</v>
      </c>
      <c r="D7" s="7" t="s">
        <v>4</v>
      </c>
      <c r="E7" s="7" t="s">
        <v>5</v>
      </c>
      <c r="F7" s="7" t="s">
        <v>6</v>
      </c>
      <c r="G7" s="7" t="s">
        <v>7</v>
      </c>
      <c r="H7" s="7" t="s">
        <v>8</v>
      </c>
      <c r="I7" s="7" t="s">
        <v>9</v>
      </c>
      <c r="J7" s="7" t="s">
        <v>10</v>
      </c>
      <c r="K7" s="7" t="s">
        <v>11</v>
      </c>
      <c r="L7" s="7" t="s">
        <v>12</v>
      </c>
      <c r="M7" s="7" t="s">
        <v>13</v>
      </c>
      <c r="N7" s="7" t="s">
        <v>45</v>
      </c>
    </row>
    <row r="8" spans="1:14" ht="35.1" customHeight="1" thickTop="1" thickBot="1" x14ac:dyDescent="0.3">
      <c r="A8" s="8" t="s">
        <v>14</v>
      </c>
      <c r="B8" s="8"/>
      <c r="C8" s="8"/>
      <c r="D8" s="8"/>
      <c r="E8" s="8"/>
      <c r="F8" s="8"/>
      <c r="G8" s="8"/>
      <c r="H8" s="1" t="s">
        <v>38</v>
      </c>
      <c r="I8" s="11">
        <f>+I9+I14+I16+I19</f>
        <v>27554407000</v>
      </c>
      <c r="J8" s="11">
        <f t="shared" ref="J8:M8" si="0">+J9+J14+J16+J19</f>
        <v>4000000000</v>
      </c>
      <c r="K8" s="11">
        <f t="shared" si="0"/>
        <v>4000000000</v>
      </c>
      <c r="L8" s="11">
        <f t="shared" si="0"/>
        <v>27554407000</v>
      </c>
      <c r="M8" s="11">
        <f t="shared" si="0"/>
        <v>1702720000</v>
      </c>
      <c r="N8" s="12">
        <f t="shared" ref="N8:N19" si="1">+L8-M8</f>
        <v>25851687000</v>
      </c>
    </row>
    <row r="9" spans="1:14" ht="35.1" customHeight="1" thickTop="1" thickBot="1" x14ac:dyDescent="0.3">
      <c r="A9" s="17" t="s">
        <v>14</v>
      </c>
      <c r="B9" s="17" t="s">
        <v>15</v>
      </c>
      <c r="C9" s="17"/>
      <c r="D9" s="17"/>
      <c r="E9" s="17"/>
      <c r="F9" s="17"/>
      <c r="G9" s="17"/>
      <c r="H9" s="18" t="s">
        <v>39</v>
      </c>
      <c r="I9" s="19">
        <f>SUM(I10:I13)</f>
        <v>21287076000</v>
      </c>
      <c r="J9" s="19">
        <f t="shared" ref="J9:K9" si="2">SUM(J10:J13)</f>
        <v>0</v>
      </c>
      <c r="K9" s="19">
        <f t="shared" si="2"/>
        <v>0</v>
      </c>
      <c r="L9" s="19">
        <f>SUM(L10:L13)</f>
        <v>21287076000</v>
      </c>
      <c r="M9" s="19">
        <f>SUM(M10:M13)</f>
        <v>1702720000</v>
      </c>
      <c r="N9" s="20">
        <f>+L9-M9</f>
        <v>19584356000</v>
      </c>
    </row>
    <row r="10" spans="1:14" ht="35.1" customHeight="1" thickTop="1" thickBot="1" x14ac:dyDescent="0.3">
      <c r="A10" s="9" t="s">
        <v>14</v>
      </c>
      <c r="B10" s="9" t="s">
        <v>15</v>
      </c>
      <c r="C10" s="9" t="s">
        <v>15</v>
      </c>
      <c r="D10" s="9" t="s">
        <v>15</v>
      </c>
      <c r="E10" s="9"/>
      <c r="F10" s="9" t="s">
        <v>34</v>
      </c>
      <c r="G10" s="9" t="s">
        <v>29</v>
      </c>
      <c r="H10" s="10" t="s">
        <v>16</v>
      </c>
      <c r="I10" s="13">
        <v>12994065000</v>
      </c>
      <c r="J10" s="13">
        <v>0</v>
      </c>
      <c r="K10" s="13">
        <v>0</v>
      </c>
      <c r="L10" s="13">
        <v>12994065000</v>
      </c>
      <c r="M10" s="13">
        <v>0</v>
      </c>
      <c r="N10" s="14">
        <v>12994065000</v>
      </c>
    </row>
    <row r="11" spans="1:14" ht="35.1" customHeight="1" thickTop="1" thickBot="1" x14ac:dyDescent="0.3">
      <c r="A11" s="9" t="s">
        <v>14</v>
      </c>
      <c r="B11" s="9" t="s">
        <v>15</v>
      </c>
      <c r="C11" s="9" t="s">
        <v>15</v>
      </c>
      <c r="D11" s="9" t="s">
        <v>17</v>
      </c>
      <c r="E11" s="9"/>
      <c r="F11" s="9" t="s">
        <v>34</v>
      </c>
      <c r="G11" s="9" t="s">
        <v>29</v>
      </c>
      <c r="H11" s="10" t="s">
        <v>18</v>
      </c>
      <c r="I11" s="13">
        <v>4807900000</v>
      </c>
      <c r="J11" s="13">
        <v>0</v>
      </c>
      <c r="K11" s="13">
        <v>0</v>
      </c>
      <c r="L11" s="13">
        <v>4807900000</v>
      </c>
      <c r="M11" s="13">
        <v>0</v>
      </c>
      <c r="N11" s="14">
        <v>4807900000</v>
      </c>
    </row>
    <row r="12" spans="1:14" ht="35.1" customHeight="1" thickTop="1" thickBot="1" x14ac:dyDescent="0.3">
      <c r="A12" s="9" t="s">
        <v>14</v>
      </c>
      <c r="B12" s="9" t="s">
        <v>15</v>
      </c>
      <c r="C12" s="9" t="s">
        <v>15</v>
      </c>
      <c r="D12" s="9" t="s">
        <v>19</v>
      </c>
      <c r="E12" s="9"/>
      <c r="F12" s="9" t="s">
        <v>34</v>
      </c>
      <c r="G12" s="9" t="s">
        <v>29</v>
      </c>
      <c r="H12" s="10" t="s">
        <v>20</v>
      </c>
      <c r="I12" s="13">
        <v>1782391000</v>
      </c>
      <c r="J12" s="13">
        <v>0</v>
      </c>
      <c r="K12" s="13">
        <v>0</v>
      </c>
      <c r="L12" s="13">
        <v>1782391000</v>
      </c>
      <c r="M12" s="13">
        <v>0</v>
      </c>
      <c r="N12" s="14">
        <v>1782391000</v>
      </c>
    </row>
    <row r="13" spans="1:14" ht="35.1" customHeight="1" thickTop="1" thickBot="1" x14ac:dyDescent="0.3">
      <c r="A13" s="9" t="s">
        <v>14</v>
      </c>
      <c r="B13" s="9" t="s">
        <v>15</v>
      </c>
      <c r="C13" s="9" t="s">
        <v>15</v>
      </c>
      <c r="D13" s="9" t="s">
        <v>24</v>
      </c>
      <c r="E13" s="9"/>
      <c r="F13" s="9" t="s">
        <v>34</v>
      </c>
      <c r="G13" s="9" t="s">
        <v>29</v>
      </c>
      <c r="H13" s="10" t="s">
        <v>35</v>
      </c>
      <c r="I13" s="13">
        <v>1702720000</v>
      </c>
      <c r="J13" s="13">
        <v>0</v>
      </c>
      <c r="K13" s="13">
        <v>0</v>
      </c>
      <c r="L13" s="13">
        <v>1702720000</v>
      </c>
      <c r="M13" s="13">
        <v>1702720000</v>
      </c>
      <c r="N13" s="14">
        <v>0</v>
      </c>
    </row>
    <row r="14" spans="1:14" ht="35.1" customHeight="1" thickTop="1" thickBot="1" x14ac:dyDescent="0.3">
      <c r="A14" s="17" t="s">
        <v>14</v>
      </c>
      <c r="B14" s="17" t="s">
        <v>17</v>
      </c>
      <c r="C14" s="17"/>
      <c r="D14" s="17"/>
      <c r="E14" s="17"/>
      <c r="F14" s="17"/>
      <c r="G14" s="17"/>
      <c r="H14" s="18" t="s">
        <v>40</v>
      </c>
      <c r="I14" s="19">
        <f>+I15</f>
        <v>2210820000</v>
      </c>
      <c r="J14" s="19">
        <f t="shared" ref="J14:M14" si="3">+J15</f>
        <v>4000000000</v>
      </c>
      <c r="K14" s="19">
        <f t="shared" si="3"/>
        <v>0</v>
      </c>
      <c r="L14" s="19">
        <f t="shared" si="3"/>
        <v>6210820000</v>
      </c>
      <c r="M14" s="19">
        <f t="shared" si="3"/>
        <v>0</v>
      </c>
      <c r="N14" s="20">
        <f t="shared" si="1"/>
        <v>6210820000</v>
      </c>
    </row>
    <row r="15" spans="1:14" ht="35.1" customHeight="1" thickTop="1" thickBot="1" x14ac:dyDescent="0.3">
      <c r="A15" s="9" t="s">
        <v>14</v>
      </c>
      <c r="B15" s="9" t="s">
        <v>17</v>
      </c>
      <c r="C15" s="9"/>
      <c r="D15" s="9"/>
      <c r="E15" s="9"/>
      <c r="F15" s="9" t="s">
        <v>34</v>
      </c>
      <c r="G15" s="9" t="s">
        <v>29</v>
      </c>
      <c r="H15" s="10" t="s">
        <v>21</v>
      </c>
      <c r="I15" s="13">
        <v>2210820000</v>
      </c>
      <c r="J15" s="13">
        <v>4000000000</v>
      </c>
      <c r="K15" s="13">
        <v>0</v>
      </c>
      <c r="L15" s="13">
        <v>6210820000</v>
      </c>
      <c r="M15" s="13">
        <v>0</v>
      </c>
      <c r="N15" s="14">
        <v>6210820000</v>
      </c>
    </row>
    <row r="16" spans="1:14" ht="35.1" customHeight="1" thickTop="1" thickBot="1" x14ac:dyDescent="0.3">
      <c r="A16" s="17" t="s">
        <v>14</v>
      </c>
      <c r="B16" s="17" t="s">
        <v>19</v>
      </c>
      <c r="C16" s="17"/>
      <c r="D16" s="17"/>
      <c r="E16" s="17"/>
      <c r="F16" s="17"/>
      <c r="G16" s="17"/>
      <c r="H16" s="18" t="s">
        <v>41</v>
      </c>
      <c r="I16" s="19">
        <f>+I17+I18</f>
        <v>4051710000</v>
      </c>
      <c r="J16" s="19">
        <f>+J17+J18</f>
        <v>0</v>
      </c>
      <c r="K16" s="19">
        <f>+K17+K18</f>
        <v>4000000000</v>
      </c>
      <c r="L16" s="19">
        <f>+L17+L18</f>
        <v>51710000</v>
      </c>
      <c r="M16" s="19">
        <f>+M17+M18</f>
        <v>0</v>
      </c>
      <c r="N16" s="20">
        <f t="shared" si="1"/>
        <v>51710000</v>
      </c>
    </row>
    <row r="17" spans="1:15" ht="42" customHeight="1" thickTop="1" thickBot="1" x14ac:dyDescent="0.3">
      <c r="A17" s="9" t="s">
        <v>14</v>
      </c>
      <c r="B17" s="9" t="s">
        <v>19</v>
      </c>
      <c r="C17" s="9" t="s">
        <v>19</v>
      </c>
      <c r="D17" s="9" t="s">
        <v>15</v>
      </c>
      <c r="E17" s="9" t="s">
        <v>22</v>
      </c>
      <c r="F17" s="9" t="s">
        <v>34</v>
      </c>
      <c r="G17" s="9" t="s">
        <v>29</v>
      </c>
      <c r="H17" s="10" t="s">
        <v>23</v>
      </c>
      <c r="I17" s="13">
        <v>4000000000</v>
      </c>
      <c r="J17" s="13">
        <v>0</v>
      </c>
      <c r="K17" s="13">
        <v>4000000000</v>
      </c>
      <c r="L17" s="13">
        <v>0</v>
      </c>
      <c r="M17" s="13">
        <v>0</v>
      </c>
      <c r="N17" s="14">
        <v>0</v>
      </c>
    </row>
    <row r="18" spans="1:15" ht="43.5" customHeight="1" thickTop="1" thickBot="1" x14ac:dyDescent="0.3">
      <c r="A18" s="9" t="s">
        <v>14</v>
      </c>
      <c r="B18" s="9" t="s">
        <v>19</v>
      </c>
      <c r="C18" s="9" t="s">
        <v>24</v>
      </c>
      <c r="D18" s="9" t="s">
        <v>17</v>
      </c>
      <c r="E18" s="9" t="s">
        <v>25</v>
      </c>
      <c r="F18" s="9" t="s">
        <v>34</v>
      </c>
      <c r="G18" s="9" t="s">
        <v>29</v>
      </c>
      <c r="H18" s="10" t="s">
        <v>26</v>
      </c>
      <c r="I18" s="13">
        <v>51710000</v>
      </c>
      <c r="J18" s="13">
        <v>0</v>
      </c>
      <c r="K18" s="13">
        <v>0</v>
      </c>
      <c r="L18" s="13">
        <v>51710000</v>
      </c>
      <c r="M18" s="13">
        <v>0</v>
      </c>
      <c r="N18" s="14">
        <v>51710000</v>
      </c>
    </row>
    <row r="19" spans="1:15" ht="35.1" customHeight="1" thickTop="1" thickBot="1" x14ac:dyDescent="0.3">
      <c r="A19" s="17" t="s">
        <v>14</v>
      </c>
      <c r="B19" s="17" t="s">
        <v>27</v>
      </c>
      <c r="C19" s="17"/>
      <c r="D19" s="17"/>
      <c r="E19" s="17"/>
      <c r="F19" s="17"/>
      <c r="G19" s="17"/>
      <c r="H19" s="18" t="s">
        <v>42</v>
      </c>
      <c r="I19" s="19">
        <f>+I20</f>
        <v>4801000</v>
      </c>
      <c r="J19" s="19">
        <f t="shared" ref="J19:M19" si="4">+J20</f>
        <v>0</v>
      </c>
      <c r="K19" s="19">
        <f t="shared" si="4"/>
        <v>0</v>
      </c>
      <c r="L19" s="19">
        <f t="shared" si="4"/>
        <v>4801000</v>
      </c>
      <c r="M19" s="19">
        <f t="shared" si="4"/>
        <v>0</v>
      </c>
      <c r="N19" s="20">
        <f t="shared" si="1"/>
        <v>4801000</v>
      </c>
    </row>
    <row r="20" spans="1:15" ht="27.75" customHeight="1" thickTop="1" thickBot="1" x14ac:dyDescent="0.3">
      <c r="A20" s="9" t="s">
        <v>14</v>
      </c>
      <c r="B20" s="9" t="s">
        <v>27</v>
      </c>
      <c r="C20" s="9" t="s">
        <v>15</v>
      </c>
      <c r="D20" s="9"/>
      <c r="E20" s="9"/>
      <c r="F20" s="9" t="s">
        <v>34</v>
      </c>
      <c r="G20" s="9" t="s">
        <v>29</v>
      </c>
      <c r="H20" s="10" t="s">
        <v>28</v>
      </c>
      <c r="I20" s="13">
        <v>4801000</v>
      </c>
      <c r="J20" s="13">
        <v>0</v>
      </c>
      <c r="K20" s="13">
        <v>0</v>
      </c>
      <c r="L20" s="13">
        <v>4801000</v>
      </c>
      <c r="M20" s="13">
        <v>0</v>
      </c>
      <c r="N20" s="14">
        <v>4801000</v>
      </c>
    </row>
    <row r="21" spans="1:15" ht="35.1" customHeight="1" thickTop="1" thickBot="1" x14ac:dyDescent="0.3">
      <c r="A21" s="8" t="s">
        <v>30</v>
      </c>
      <c r="B21" s="8"/>
      <c r="C21" s="8"/>
      <c r="D21" s="8"/>
      <c r="E21" s="8"/>
      <c r="F21" s="8"/>
      <c r="G21" s="8"/>
      <c r="H21" s="1" t="s">
        <v>43</v>
      </c>
      <c r="I21" s="11">
        <f t="shared" ref="I21:N21" si="5">SUM(I22:I22)</f>
        <v>14307498649</v>
      </c>
      <c r="J21" s="11">
        <f t="shared" si="5"/>
        <v>0</v>
      </c>
      <c r="K21" s="11">
        <f t="shared" si="5"/>
        <v>0</v>
      </c>
      <c r="L21" s="11">
        <f t="shared" si="5"/>
        <v>14307498649</v>
      </c>
      <c r="M21" s="11">
        <f t="shared" si="5"/>
        <v>0</v>
      </c>
      <c r="N21" s="11">
        <f t="shared" si="5"/>
        <v>14307498649</v>
      </c>
    </row>
    <row r="22" spans="1:15" ht="89.25" customHeight="1" thickTop="1" thickBot="1" x14ac:dyDescent="0.3">
      <c r="A22" s="9" t="s">
        <v>30</v>
      </c>
      <c r="B22" s="9" t="s">
        <v>31</v>
      </c>
      <c r="C22" s="9" t="s">
        <v>32</v>
      </c>
      <c r="D22" s="9" t="s">
        <v>33</v>
      </c>
      <c r="E22" s="9" t="s">
        <v>36</v>
      </c>
      <c r="F22" s="9" t="s">
        <v>34</v>
      </c>
      <c r="G22" s="9" t="s">
        <v>29</v>
      </c>
      <c r="H22" s="10" t="s">
        <v>37</v>
      </c>
      <c r="I22" s="13">
        <v>14307498649</v>
      </c>
      <c r="J22" s="13">
        <v>0</v>
      </c>
      <c r="K22" s="13">
        <v>0</v>
      </c>
      <c r="L22" s="13">
        <v>14307498649</v>
      </c>
      <c r="M22" s="13">
        <v>0</v>
      </c>
      <c r="N22" s="14">
        <v>14307498649</v>
      </c>
    </row>
    <row r="23" spans="1:15" ht="35.1" customHeight="1" thickTop="1" thickBot="1" x14ac:dyDescent="0.3">
      <c r="A23" s="21"/>
      <c r="B23" s="21"/>
      <c r="C23" s="21"/>
      <c r="D23" s="21"/>
      <c r="E23" s="21"/>
      <c r="F23" s="21"/>
      <c r="G23" s="21"/>
      <c r="H23" s="22" t="s">
        <v>44</v>
      </c>
      <c r="I23" s="27">
        <f>+I8+I21</f>
        <v>41861905649</v>
      </c>
      <c r="J23" s="27">
        <f>+J8+J21</f>
        <v>4000000000</v>
      </c>
      <c r="K23" s="27">
        <f>+K8+K21</f>
        <v>4000000000</v>
      </c>
      <c r="L23" s="27">
        <f>+L8+L21</f>
        <v>41861905649</v>
      </c>
      <c r="M23" s="27">
        <f>+M8+M21</f>
        <v>1702720000</v>
      </c>
      <c r="N23" s="28">
        <f>+L23-M23</f>
        <v>40159185649</v>
      </c>
    </row>
    <row r="24" spans="1:15" ht="15.75" thickTop="1" x14ac:dyDescent="0.25">
      <c r="A24" s="3" t="s">
        <v>47</v>
      </c>
      <c r="B24" s="3"/>
      <c r="C24" s="3"/>
      <c r="D24" s="3"/>
      <c r="E24" s="3"/>
      <c r="F24" s="15"/>
      <c r="G24" s="15"/>
      <c r="H24" s="4"/>
      <c r="I24" s="5"/>
      <c r="J24" s="5"/>
      <c r="K24" s="3"/>
      <c r="L24" s="3"/>
      <c r="M24" s="3"/>
      <c r="N24" s="23"/>
    </row>
    <row r="25" spans="1:15" s="3" customFormat="1" ht="11.25" x14ac:dyDescent="0.2">
      <c r="A25" s="3" t="s">
        <v>49</v>
      </c>
      <c r="F25" s="15"/>
      <c r="G25" s="15"/>
      <c r="H25" s="4"/>
      <c r="I25" s="5"/>
      <c r="J25" s="5"/>
      <c r="O25" s="16"/>
    </row>
    <row r="26" spans="1:15" s="3" customFormat="1" ht="11.25" x14ac:dyDescent="0.2">
      <c r="A26" s="3" t="s">
        <v>50</v>
      </c>
      <c r="F26" s="15"/>
      <c r="G26" s="15"/>
      <c r="H26" s="4"/>
      <c r="I26" s="5"/>
      <c r="J26" s="5"/>
      <c r="O26" s="16"/>
    </row>
    <row r="27" spans="1:15" s="3" customFormat="1" ht="11.25" x14ac:dyDescent="0.2">
      <c r="A27" s="3" t="s">
        <v>53</v>
      </c>
    </row>
    <row r="28" spans="1:15" x14ac:dyDescent="0.25">
      <c r="A28" s="6"/>
      <c r="B28" s="6"/>
      <c r="C28" s="6"/>
      <c r="D28" s="6"/>
      <c r="E28" s="6"/>
      <c r="F28" s="6"/>
      <c r="G28" s="6"/>
      <c r="H28" s="6"/>
      <c r="I28" s="6"/>
      <c r="J28" s="6"/>
      <c r="K28" s="6"/>
      <c r="L28" s="6"/>
      <c r="M28" s="6"/>
      <c r="N28" s="6"/>
    </row>
    <row r="29" spans="1:15" x14ac:dyDescent="0.25">
      <c r="A29" s="6"/>
      <c r="B29" s="6"/>
      <c r="C29" s="6"/>
      <c r="D29" s="6"/>
      <c r="E29" s="6"/>
      <c r="F29" s="6"/>
      <c r="G29" s="6"/>
      <c r="H29" s="6"/>
      <c r="I29" s="6"/>
      <c r="J29" s="6"/>
      <c r="K29" s="6"/>
      <c r="L29" s="6"/>
      <c r="M29" s="6"/>
      <c r="N29" s="6"/>
    </row>
    <row r="30" spans="1:15" x14ac:dyDescent="0.25">
      <c r="A30" s="6"/>
      <c r="B30" s="6"/>
      <c r="C30" s="6"/>
      <c r="D30" s="6"/>
      <c r="E30" s="6"/>
      <c r="F30" s="6"/>
      <c r="G30" s="6"/>
      <c r="H30" s="6"/>
      <c r="I30" s="6"/>
      <c r="J30" s="6"/>
      <c r="K30" s="6"/>
      <c r="L30" s="6"/>
      <c r="M30" s="6"/>
      <c r="N30" s="6"/>
    </row>
    <row r="43" ht="12" customHeight="1" x14ac:dyDescent="0.25"/>
  </sheetData>
  <mergeCells count="4">
    <mergeCell ref="M6:N6"/>
    <mergeCell ref="A2:M2"/>
    <mergeCell ref="A3:M3"/>
    <mergeCell ref="A4:M4"/>
  </mergeCells>
  <printOptions horizontalCentered="1"/>
  <pageMargins left="0" right="0" top="0.78740157480314965" bottom="0.78740157480314965" header="0.78740157480314965" footer="0.78740157480314965"/>
  <pageSetup paperSize="14" scale="4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DIRECCIÓN DE COMERCIO EXTERIOR</vt:lpstr>
      <vt:lpstr>'DIRECCIÓN DE COMERCIO EXTERIOR'!Área_de_impresión</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2024-07-05T15:05:38Z</cp:lastPrinted>
  <dcterms:created xsi:type="dcterms:W3CDTF">2024-07-01T22:52:35Z</dcterms:created>
  <dcterms:modified xsi:type="dcterms:W3CDTF">2026-06-01T21:19:44Z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