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14370" windowHeight="11295"/>
  </bookViews>
  <sheets>
    <sheet name="DIRECCIÓN DE COMERCIO EXTERIOR" sheetId="1" r:id="rId1"/>
  </sheets>
  <definedNames>
    <definedName name="_xlnm.Print_Area" localSheetId="0">'DIRECCIÓN DE COMERCIO EXTERIOR'!$A$1:$N$26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N21" i="1"/>
  <c r="I21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<sst xmlns="http://schemas.openxmlformats.org/spreadsheetml/2006/main" count="113" uniqueCount="53">
  <si>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</si>
  <si>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</si>
  <si>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</si>
  <si>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</si>
  <si>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</si>
  <si>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</si>
  <si>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</si>
  <si>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</si>
  <si>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</si>
  <si>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</si>
  <si>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</si>
  <si>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</si>
  <si>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</si>
  <si>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</si>
  <si>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</si>
  <si>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</si>
  <si>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</si>
  <si>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</si>
  <si>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</si>
  <si>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</si>
  <si>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</si>
  <si>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</si>
  <si>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</si>
  <si>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</si>
  <si>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</si>
  <si>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</si>
  <si>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</si>
  <si>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</si>
  <si>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</si>
  <si>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</si>
  <si>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</si>
  <si>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</si>
  <si>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</si>
  <si>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</si>
  <si>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</si>
  <si>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</si>
  <si>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</si>
  <si>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</si>
  <si>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</si>
  <si>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</si>
  <si>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</si>
  <si>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</si>
  <si>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</si>
  <si>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</si>
  <si>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</si>
  <si>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</si>
  <si>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</si>
  <si>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</si>
  <si>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UNIDAD EJECUTORA 350102 DIRECCIÓN GENERAL DE COMERCIO EXTERIOR</t>
  </si>
  <si>
    <t>EJECUCION PRESUPUESTAL ACUMULADA CON CORTE AL 31 DE ENERO DE 2026</t>
  </si>
  <si>
    <t>FECHA DE ELABORACIÓN : FEBRERO 02 DE 2026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</si>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</sst>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704851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K22" sqref="K22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21.85546875" customWidth="1"/>
    <col min="14" max="14" width="24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5"/>
    </row>
    <row r="3" spans="1:14" ht="15" customHeight="1" x14ac:dyDescent="0.2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6"/>
    </row>
    <row r="4" spans="1:14" ht="15" customHeight="1" x14ac:dyDescent="0.25">
      <c r="A4" s="30" t="s">
        <v>48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4"/>
    </row>
    <row r="5" spans="1:14" ht="10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50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27554407000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27554407000</v>
      </c>
      <c r="M8" s="11">
        <f t="shared" si="0"/>
        <v>5702720000</v>
      </c>
      <c r="N8" s="12">
        <f t="shared" ref="N8:N19" si="1">+L8-M8</f>
        <v>21851687000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21287076000</v>
      </c>
      <c r="J9" s="19">
        <f t="shared" ref="J9:K9" si="2">SUM(J10:J13)</f>
        <v>0</v>
      </c>
      <c r="K9" s="19">
        <f t="shared" si="2"/>
        <v>0</v>
      </c>
      <c r="L9" s="19">
        <f>SUM(L10:L13)</f>
        <v>21287076000</v>
      </c>
      <c r="M9" s="19">
        <f>SUM(M10:M13)</f>
        <v>1702720000</v>
      </c>
      <c r="N9" s="20">
        <f>+L9-M9</f>
        <v>19584356000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12994065000</v>
      </c>
      <c r="J10" s="13">
        <v>0</v>
      </c>
      <c r="K10" s="13">
        <v>0</v>
      </c>
      <c r="L10" s="13">
        <v>12994065000</v>
      </c>
      <c r="M10" s="13">
        <v>0</v>
      </c>
      <c r="N10" s="14">
        <v>12994065000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4807900000</v>
      </c>
      <c r="J11" s="13">
        <v>0</v>
      </c>
      <c r="K11" s="13">
        <v>0</v>
      </c>
      <c r="L11" s="13">
        <v>4807900000</v>
      </c>
      <c r="M11" s="13">
        <v>0</v>
      </c>
      <c r="N11" s="14">
        <v>4807900000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1782391000</v>
      </c>
      <c r="J12" s="13">
        <v>0</v>
      </c>
      <c r="K12" s="13">
        <v>0</v>
      </c>
      <c r="L12" s="13">
        <v>1782391000</v>
      </c>
      <c r="M12" s="13">
        <v>0</v>
      </c>
      <c r="N12" s="14">
        <v>1782391000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1702720000</v>
      </c>
      <c r="J13" s="13">
        <v>0</v>
      </c>
      <c r="K13" s="13">
        <v>0</v>
      </c>
      <c r="L13" s="13">
        <v>1702720000</v>
      </c>
      <c r="M13" s="13">
        <v>1702720000</v>
      </c>
      <c r="N13" s="14"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3">+J15</f>
        <v>0</v>
      </c>
      <c r="K14" s="19">
        <f t="shared" si="3"/>
        <v>0</v>
      </c>
      <c r="L14" s="19">
        <f t="shared" si="3"/>
        <v>2210820000</v>
      </c>
      <c r="M14" s="19">
        <f t="shared" si="3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4051710000</v>
      </c>
      <c r="J16" s="19">
        <f>+J17+J18</f>
        <v>0</v>
      </c>
      <c r="K16" s="19">
        <f>+K17+K18</f>
        <v>0</v>
      </c>
      <c r="L16" s="19">
        <f>+L17+L18</f>
        <v>4051710000</v>
      </c>
      <c r="M16" s="19">
        <f>+M17+M18</f>
        <v>4000000000</v>
      </c>
      <c r="N16" s="20">
        <f t="shared" si="1"/>
        <v>51710000</v>
      </c>
    </row>
    <row r="17" spans="1:15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4000000000</v>
      </c>
      <c r="N17" s="14">
        <v>0</v>
      </c>
    </row>
    <row r="18" spans="1:15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51710000</v>
      </c>
      <c r="J18" s="13">
        <v>0</v>
      </c>
      <c r="K18" s="13">
        <v>0</v>
      </c>
      <c r="L18" s="13">
        <v>51710000</v>
      </c>
      <c r="M18" s="13">
        <v>0</v>
      </c>
      <c r="N18" s="14">
        <v>51710000</v>
      </c>
    </row>
    <row r="19" spans="1:15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4801000</v>
      </c>
      <c r="J19" s="19">
        <f t="shared" ref="J19:M19" si="4">+J20</f>
        <v>0</v>
      </c>
      <c r="K19" s="19">
        <f t="shared" si="4"/>
        <v>0</v>
      </c>
      <c r="L19" s="19">
        <f t="shared" si="4"/>
        <v>4801000</v>
      </c>
      <c r="M19" s="19">
        <f t="shared" si="4"/>
        <v>0</v>
      </c>
      <c r="N19" s="20">
        <f t="shared" si="1"/>
        <v>4801000</v>
      </c>
    </row>
    <row r="20" spans="1:15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4801000</v>
      </c>
      <c r="J20" s="13">
        <v>0</v>
      </c>
      <c r="K20" s="13">
        <v>0</v>
      </c>
      <c r="L20" s="13">
        <v>4801000</v>
      </c>
      <c r="M20" s="13">
        <v>0</v>
      </c>
      <c r="N20" s="14">
        <v>4801000</v>
      </c>
    </row>
    <row r="21" spans="1:15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SUM(I22:I22)</f>
        <v>14307498649</v>
      </c>
      <c r="J21" s="11">
        <f>SUM(J22:J22)</f>
        <v>0</v>
      </c>
      <c r="K21" s="11">
        <f>SUM(K22:K22)</f>
        <v>0</v>
      </c>
      <c r="L21" s="11">
        <f>SUM(L22:L22)</f>
        <v>14307498649</v>
      </c>
      <c r="M21" s="11">
        <f>SUM(M22:M22)</f>
        <v>0</v>
      </c>
      <c r="N21" s="11">
        <f>SUM(N22:N22)</f>
        <v>14307498649</v>
      </c>
    </row>
    <row r="22" spans="1:15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14307498649</v>
      </c>
      <c r="J22" s="13">
        <v>0</v>
      </c>
      <c r="K22" s="13">
        <v>0</v>
      </c>
      <c r="L22" s="13">
        <v>14307498649</v>
      </c>
      <c r="M22" s="13">
        <v>0</v>
      </c>
      <c r="N22" s="14">
        <v>14307498649</v>
      </c>
    </row>
    <row r="23" spans="1:15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7">
        <f>+I8+I21</f>
        <v>41861905649</v>
      </c>
      <c r="J23" s="27">
        <f>+J8+J21</f>
        <v>0</v>
      </c>
      <c r="K23" s="27">
        <f>+K8+K21</f>
        <v>0</v>
      </c>
      <c r="L23" s="27">
        <f>+L8+L21</f>
        <v>41861905649</v>
      </c>
      <c r="M23" s="27">
        <f>+M8+M21</f>
        <v>5702720000</v>
      </c>
      <c r="N23" s="28">
        <f>+L23-M23</f>
        <v>36159185649</v>
      </c>
    </row>
    <row r="24" spans="1:15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3"/>
    </row>
    <row r="25" spans="1:15" s="3" customFormat="1" ht="11.25" x14ac:dyDescent="0.2">
      <c r="A25" s="3" t="s">
        <v>51</v>
      </c>
      <c r="F25" s="15"/>
      <c r="G25" s="15"/>
      <c r="H25" s="4"/>
      <c r="I25" s="5"/>
      <c r="J25" s="5"/>
      <c r="O25" s="16"/>
    </row>
    <row r="26" spans="1:15" s="3" customFormat="1" ht="11.25" x14ac:dyDescent="0.2">
      <c r="A26" s="3" t="s">
        <v>52</v>
      </c>
      <c r="F26" s="15"/>
      <c r="G26" s="15"/>
      <c r="H26" s="4"/>
      <c r="I26" s="5"/>
      <c r="J26" s="5"/>
      <c r="O26" s="1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43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EXTERIOR</vt:lpstr>
      <vt:lpstr>'DIRECCIÓN DE COMERCIO EXTERIOR'!Área_de_impresión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2026-02-02T19:02:56Z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