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I21" i="1"/>
  <c r="N10" i="1" l="1"/>
  <c r="N20" i="1" l="1"/>
  <c r="N15" i="1" l="1"/>
  <c r="N22" i="1" l="1"/>
  <c r="N21" i="1" s="1"/>
  <c r="N18" i="1"/>
  <c r="N17" i="1"/>
  <c r="N11" i="1"/>
  <c r="N12" i="1"/>
  <c r="N13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<sst xmlns="http://schemas.openxmlformats.org/spreadsheetml/2006/main" count="113" uniqueCount="53">
  <si>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</si>
  <si>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</si>
  <si>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</si>
  <si>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</si>
  <si>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</si>
  <si>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</si>
  <si>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</si>
  <si>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</si>
  <si>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</si>
  <si>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</si>
  <si>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</si>
  <si>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</si>
  <si>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</si>
  <si>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</si>
  <si>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</si>
  <si>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</si>
  <si>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</si>
  <si>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</si>
  <si>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</si>
  <si>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</si>
  <si>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</si>
  <si>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</si>
  <si>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</si>
  <si>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</si>
  <si>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</si>
  <si>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</si>
  <si>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</si>
  <si>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</si>
  <si>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</si>
  <si>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</si>
  <si>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</si>
  <si>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</si>
  <si>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</si>
  <si>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</si>
  <si>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</si>
  <si>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</si>
  <si>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</si>
  <si>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</si>
  <si>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</si>
  <si>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</si>
  <si>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</si>
  <si>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</si>
  <si>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</si>
  <si>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</si>
  <si>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</si>
  <si>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</si>
  <si>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</si>
  <si>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</si>
  <si>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</si>
  <si>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</si>
  <si>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UNIDAD EJECUTORA 350102 DIRECCIÓN GENERAL DE COMERCIO EXTERIOR</t>
  </si>
  <si>
    <t>EJECUCION PRESUPUESTAL ACUMULADA CON CORTE AL 30 DE ABRIL DE 2025</t>
  </si>
  <si>
    <t>FECHA DE ELABORACIÓN 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</si>
</sst>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1000126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zoomScaleNormal="100" workbookViewId="0">
      <pane ySplit="7" topLeftCell="A8" activePane="bottomLeft" state="frozen"/>
      <selection pane="bottomLeft" activeCell="L20" sqref="L20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7.42578125" customWidth="1"/>
    <col min="14" max="14" width="20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14" ht="1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6"/>
    </row>
    <row r="5" spans="1:14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25643707000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25643707000</v>
      </c>
      <c r="M8" s="11">
        <f t="shared" si="0"/>
        <v>975354000</v>
      </c>
      <c r="N8" s="12">
        <f t="shared" ref="N8:N19" si="1">+L8-M8</f>
        <v>24668353000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19378245000</v>
      </c>
      <c r="J9" s="19">
        <f t="shared" ref="J9:K9" si="2">SUM(J10:J13)</f>
        <v>0</v>
      </c>
      <c r="K9" s="19">
        <f t="shared" si="2"/>
        <v>0</v>
      </c>
      <c r="L9" s="19">
        <f>SUM(L10:L13)</f>
        <v>19378245000</v>
      </c>
      <c r="M9" s="19">
        <f>SUM(M10:M13)</f>
        <v>975354000</v>
      </c>
      <c r="N9" s="20">
        <f>+L9-M9</f>
        <v>18402891000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12210172000</v>
      </c>
      <c r="J10" s="13">
        <v>0</v>
      </c>
      <c r="K10" s="13">
        <v>0</v>
      </c>
      <c r="L10" s="13">
        <v>12210172000</v>
      </c>
      <c r="M10" s="13">
        <v>0</v>
      </c>
      <c r="N10" s="14">
        <f>+L10-M10</f>
        <v>12210172000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4517854000</v>
      </c>
      <c r="J11" s="13">
        <v>0</v>
      </c>
      <c r="K11" s="13">
        <v>0</v>
      </c>
      <c r="L11" s="13">
        <v>4517854000</v>
      </c>
      <c r="M11" s="13">
        <v>0</v>
      </c>
      <c r="N11" s="14">
        <f t="shared" ref="N11:N13" si="3">+L11-M11</f>
        <v>4517854000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1674865000</v>
      </c>
      <c r="J12" s="13">
        <v>0</v>
      </c>
      <c r="K12" s="13">
        <v>0</v>
      </c>
      <c r="L12" s="13">
        <v>1674865000</v>
      </c>
      <c r="M12" s="13">
        <v>0</v>
      </c>
      <c r="N12" s="14">
        <f t="shared" si="3"/>
        <v>1674865000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975354000</v>
      </c>
      <c r="J13" s="13">
        <v>0</v>
      </c>
      <c r="K13" s="13">
        <v>0</v>
      </c>
      <c r="L13" s="13">
        <v>975354000</v>
      </c>
      <c r="M13" s="13">
        <v>975354000</v>
      </c>
      <c r="N13" s="14">
        <f t="shared" si="3"/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4">+J15</f>
        <v>0</v>
      </c>
      <c r="K14" s="19">
        <f t="shared" si="4"/>
        <v>0</v>
      </c>
      <c r="L14" s="19">
        <f t="shared" si="4"/>
        <v>2210820000</v>
      </c>
      <c r="M14" s="19">
        <f t="shared" si="4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f>+L15-M15</f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4050000000</v>
      </c>
      <c r="J16" s="19">
        <f>+J17+J18</f>
        <v>0</v>
      </c>
      <c r="K16" s="19">
        <f>+K17+K18</f>
        <v>0</v>
      </c>
      <c r="L16" s="19">
        <f>+L17+L18</f>
        <v>4050000000</v>
      </c>
      <c r="M16" s="19">
        <f>+M17+M18</f>
        <v>0</v>
      </c>
      <c r="N16" s="20">
        <f t="shared" si="1"/>
        <v>4050000000</v>
      </c>
    </row>
    <row r="17" spans="1:16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f>+L17-M17</f>
        <v>4000000000</v>
      </c>
    </row>
    <row r="18" spans="1:16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50000000</v>
      </c>
      <c r="J18" s="13">
        <v>0</v>
      </c>
      <c r="K18" s="13">
        <v>0</v>
      </c>
      <c r="L18" s="13">
        <v>50000000</v>
      </c>
      <c r="M18" s="13">
        <v>0</v>
      </c>
      <c r="N18" s="14">
        <f>+L18-M18</f>
        <v>50000000</v>
      </c>
    </row>
    <row r="19" spans="1:16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4642000</v>
      </c>
      <c r="J19" s="19">
        <f t="shared" ref="J19:M19" si="5">+J20</f>
        <v>0</v>
      </c>
      <c r="K19" s="19">
        <f t="shared" si="5"/>
        <v>0</v>
      </c>
      <c r="L19" s="19">
        <f t="shared" si="5"/>
        <v>4642000</v>
      </c>
      <c r="M19" s="19">
        <f t="shared" si="5"/>
        <v>0</v>
      </c>
      <c r="N19" s="20">
        <f t="shared" si="1"/>
        <v>4642000</v>
      </c>
    </row>
    <row r="20" spans="1:16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f>+L20-M20</f>
        <v>4642000</v>
      </c>
    </row>
    <row r="21" spans="1:16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8873107136</v>
      </c>
      <c r="J21" s="11">
        <f t="shared" ref="J21:N21" si="6">+J22</f>
        <v>0</v>
      </c>
      <c r="K21" s="11">
        <f t="shared" si="6"/>
        <v>0</v>
      </c>
      <c r="L21" s="11">
        <f t="shared" si="6"/>
        <v>8873107136</v>
      </c>
      <c r="M21" s="11">
        <f t="shared" si="6"/>
        <v>0</v>
      </c>
      <c r="N21" s="11">
        <f t="shared" si="6"/>
        <v>8873107136</v>
      </c>
    </row>
    <row r="22" spans="1:16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8873107136</v>
      </c>
      <c r="J22" s="13">
        <v>0</v>
      </c>
      <c r="K22" s="13">
        <v>0</v>
      </c>
      <c r="L22" s="13">
        <v>8873107136</v>
      </c>
      <c r="M22" s="13">
        <v>0</v>
      </c>
      <c r="N22" s="14">
        <f>+L22-M22</f>
        <v>8873107136</v>
      </c>
    </row>
    <row r="23" spans="1:16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3">
        <f>+I8+I21</f>
        <v>34516814136</v>
      </c>
      <c r="J23" s="23">
        <f>+J8+J21</f>
        <v>0</v>
      </c>
      <c r="K23" s="23">
        <f>+K8+K21</f>
        <v>0</v>
      </c>
      <c r="L23" s="23">
        <f>+L8+L21</f>
        <v>34516814136</v>
      </c>
      <c r="M23" s="23">
        <f>+M8+M21</f>
        <v>975354000</v>
      </c>
      <c r="N23" s="24">
        <f>+L23-M23</f>
        <v>33541460136</v>
      </c>
    </row>
    <row r="24" spans="1:16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5"/>
    </row>
    <row r="25" spans="1:16" x14ac:dyDescent="0.25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6"/>
    </row>
    <row r="26" spans="1:16" x14ac:dyDescent="0.25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6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2025-05-02T16:07:05Z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