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FINANCIERA - PRESPTO\AÑO 2024\PAGINA WEB\PAGINA WEB JUNIO 30 DE 2024\PAGINA WEB JUNIO 30\"/>
    </mc:Choice>
  </mc:AlternateContent>
  <bookViews>
    <workbookView xWindow="0" yWindow="0" windowWidth="20490" windowHeight="7155"/>
  </bookViews>
  <sheets>
    <sheet name="GESTION GENERAL" sheetId="1" r:id="rId1"/>
  </sheets>
  <definedNames>
    <definedName name="_xlnm.Print_Titles" localSheetId="0">'GESTION GENERAL'!$7:$7</definedName>
  </definedNames>
  <calcPr calcId="152511"/>
</workbook>
</file>

<file path=xl/calcChain.xml><?xml version="1.0" encoding="utf-8"?>
<calcChain xmlns="http://schemas.openxmlformats.org/spreadsheetml/2006/main">
  <c r="O45" i="1" l="1"/>
  <c r="O44" i="1"/>
  <c r="O43" i="1"/>
  <c r="O42" i="1"/>
  <c r="O41" i="1"/>
  <c r="O40" i="1"/>
  <c r="O39" i="1"/>
  <c r="O38" i="1"/>
  <c r="O37" i="1"/>
  <c r="O36" i="1"/>
  <c r="O35" i="1"/>
  <c r="O34" i="1"/>
  <c r="O32" i="1"/>
  <c r="O31" i="1"/>
  <c r="O29" i="1"/>
  <c r="O28" i="1"/>
  <c r="O27" i="1"/>
  <c r="O26" i="1"/>
  <c r="O25" i="1"/>
  <c r="O24" i="1"/>
  <c r="O23" i="1"/>
  <c r="O22" i="1"/>
  <c r="O21" i="1"/>
  <c r="O20" i="1"/>
  <c r="O19" i="1"/>
  <c r="O18" i="1"/>
  <c r="O17" i="1"/>
  <c r="O16" i="1"/>
  <c r="O14" i="1"/>
  <c r="O12" i="1"/>
  <c r="O11" i="1"/>
  <c r="O10" i="1"/>
  <c r="N33" i="1"/>
  <c r="M33" i="1"/>
  <c r="L33" i="1"/>
  <c r="K33" i="1"/>
  <c r="J33" i="1"/>
  <c r="N30" i="1"/>
  <c r="M30" i="1"/>
  <c r="L30" i="1"/>
  <c r="K30" i="1"/>
  <c r="J30" i="1"/>
  <c r="N15" i="1"/>
  <c r="M15" i="1"/>
  <c r="L15" i="1"/>
  <c r="K15" i="1"/>
  <c r="J15" i="1"/>
  <c r="N13" i="1"/>
  <c r="M13" i="1"/>
  <c r="L13" i="1"/>
  <c r="K13" i="1"/>
  <c r="J13" i="1"/>
  <c r="N9" i="1"/>
  <c r="M9" i="1"/>
  <c r="L9" i="1"/>
  <c r="K9" i="1"/>
  <c r="J9" i="1"/>
  <c r="O9" i="1" l="1"/>
  <c r="O33" i="1"/>
  <c r="O13" i="1"/>
  <c r="O15" i="1"/>
  <c r="O30" i="1"/>
  <c r="J8" i="1"/>
  <c r="J46" i="1" s="1"/>
  <c r="N8" i="1"/>
  <c r="N46" i="1" s="1"/>
  <c r="M8" i="1"/>
  <c r="K8" i="1"/>
  <c r="K46" i="1" s="1"/>
  <c r="L8" i="1"/>
  <c r="L46" i="1" s="1"/>
  <c r="M46" i="1" l="1"/>
  <c r="O46" i="1" s="1"/>
  <c r="O8" i="1"/>
</calcChain>
</file>

<file path=xl/sharedStrings.xml><?xml version="1.0" encoding="utf-8"?>
<sst xmlns="http://schemas.openxmlformats.org/spreadsheetml/2006/main" count="333" uniqueCount="111">
  <si>
    <t/>
  </si>
  <si>
    <t>TIPO</t>
  </si>
  <si>
    <t>CTA</t>
  </si>
  <si>
    <t>SUB
CTA</t>
  </si>
  <si>
    <t>OBJ</t>
  </si>
  <si>
    <t>ORD</t>
  </si>
  <si>
    <t>FUENTE</t>
  </si>
  <si>
    <t>REC</t>
  </si>
  <si>
    <t>SIT</t>
  </si>
  <si>
    <t>DESCRIPCION</t>
  </si>
  <si>
    <t>A</t>
  </si>
  <si>
    <t>01</t>
  </si>
  <si>
    <t>Nación</t>
  </si>
  <si>
    <t>10</t>
  </si>
  <si>
    <t>CSF</t>
  </si>
  <si>
    <t>SALARIO</t>
  </si>
  <si>
    <t>02</t>
  </si>
  <si>
    <t>CONTRIBUCIONES INHERENTES A LA NÓMINA</t>
  </si>
  <si>
    <t>03</t>
  </si>
  <si>
    <t>REMUNERACIONES NO CONSTITUTIVAS DE FACTOR SALARIAL</t>
  </si>
  <si>
    <t>ADQUISICIÓN DE BIENES  Y SERVICIOS</t>
  </si>
  <si>
    <t>001</t>
  </si>
  <si>
    <t>TRANSFERENCIA DE RECURSOS AL PATRIMONIO AUTÓNOMO FIDEICOMISO DE PROMOCIÓN DE EXPORTACIONES - PROEXPORT. ARTÍCULO 33 LEY 1328 DE 2009</t>
  </si>
  <si>
    <t>002</t>
  </si>
  <si>
    <t>TRANSFERENCIA FONTUR ARTÍCULO 21 LEY 1558 DE 2012</t>
  </si>
  <si>
    <t>A ORGANIZACIONES INTERNACIONALES</t>
  </si>
  <si>
    <t>999</t>
  </si>
  <si>
    <t>OTRAS TRANSFERENCIAS - DISTRIBUCIÓN PREVIO CONCEPTO DGPPN</t>
  </si>
  <si>
    <t>04</t>
  </si>
  <si>
    <t>028</t>
  </si>
  <si>
    <t>RECURSOS A BANCOLDEX</t>
  </si>
  <si>
    <t>029</t>
  </si>
  <si>
    <t>RECURSOS AL FONDO FÍLMICO COLOMBIA (FFC) - LEY 1556 DE 2012</t>
  </si>
  <si>
    <t>058</t>
  </si>
  <si>
    <t>PROGRAMAS PARA EL APOYO A LAS MYPIMES LEY 590 DE 2000</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</si>
  <si>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</si>
  <si>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</si>
  <si>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</si>
  <si>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</si>
  <si>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</si>
  <si>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</si>
  <si>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</si>
  <si>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</si>
  <si>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</si>
  <si>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SENTENCIAS Y CONCILIACIONES</t>
  </si>
  <si>
    <t>11</t>
  </si>
  <si>
    <t>09</t>
  </si>
  <si>
    <t>TRANSFERENCIA A ARTESANÍAS DE COLOMBIA S.A.</t>
  </si>
  <si>
    <t>08</t>
  </si>
  <si>
    <t>IMPUESTOS</t>
  </si>
  <si>
    <t>SSF</t>
  </si>
  <si>
    <t>CUOTA DE FISCALIZACIÓN Y AUDITAJE</t>
  </si>
  <si>
    <t>C</t>
  </si>
  <si>
    <t>3501</t>
  </si>
  <si>
    <t>0200</t>
  </si>
  <si>
    <t>2</t>
  </si>
  <si>
    <t>40401E</t>
  </si>
  <si>
    <t>4. TRANSFORMACIÓN PRODUCTIVA, INTERNACIONALIZACIÓN Y ACCIÓN CLÍMATICA / E. POLÍTICA DE INTERNACIONALIZACIÓN SOSTENIBLE</t>
  </si>
  <si>
    <t>14</t>
  </si>
  <si>
    <t>3502</t>
  </si>
  <si>
    <t>21</t>
  </si>
  <si>
    <t>20307C</t>
  </si>
  <si>
    <t>2. SEGURIDAD HUMANA Y JUSTICIA SOCIAL / C. FOMENTO Y FORTALECIMIENTO A LA COMERCIALIZACIÓN, LOS CIRCUITOS CORTOS Y LOS MERCADOS LOCALES DE LA EP</t>
  </si>
  <si>
    <t>24</t>
  </si>
  <si>
    <t>40401C</t>
  </si>
  <si>
    <t>4. TRANSFORMACIÓN PRODUCTIVA, INTERNACIONALIZACIÓN Y ACCIÓN CLÍMATICA / C. POLÍTICAS DE COMPETENCIA, CONSUMIDOR E INFRAESTRUCTURA DE LA CALIDAD MODERNAS</t>
  </si>
  <si>
    <t>28</t>
  </si>
  <si>
    <t>30</t>
  </si>
  <si>
    <t>20308C</t>
  </si>
  <si>
    <t>2. SEGURIDAD HUMANA Y JUSTICIA SOCIAL / C. PROMOCIÓN DEL FORTALECIMIENTO DEL TEJIDO EMPRESARIAL A NIVEL REGIONAL</t>
  </si>
  <si>
    <t>31</t>
  </si>
  <si>
    <t>40401A</t>
  </si>
  <si>
    <t>4. TRANSFORMACIÓN PRODUCTIVA, INTERNACIONALIZACIÓN Y ACCIÓN CLÍMATICA / A. REINDUSTRIALIZACIÓN PARA LA SOSTENIBILIDAD, EL DESARROLLO ECONÓMICO Y SOCIAL</t>
  </si>
  <si>
    <t>32</t>
  </si>
  <si>
    <t>40403B</t>
  </si>
  <si>
    <t>4. TRANSFORMACIÓN PRODUCTIVA, INTERNACIONALIZACIÓN Y ACCIÓN CLÍMATICA / B. TURISMO EN ARMONÍA CON LA VIDA</t>
  </si>
  <si>
    <t>3503</t>
  </si>
  <si>
    <t>6</t>
  </si>
  <si>
    <t>3599</t>
  </si>
  <si>
    <t>4</t>
  </si>
  <si>
    <t>53105D</t>
  </si>
  <si>
    <t>5. CONVERGENCIA REGIONAL / D. GOBIERNO DIGITAL PARA LA GENTE</t>
  </si>
  <si>
    <t>53105B</t>
  </si>
  <si>
    <t>5. CONVERGENCIA REGIONAL / B. ENTIDADES PÚBLICAS TERRITORIALES Y NACIONALES FORTALECIDAS</t>
  </si>
  <si>
    <t>7</t>
  </si>
  <si>
    <t>GASTOS DE FUNCIONAMIENTO</t>
  </si>
  <si>
    <t>GASTOS DE PERSONAL</t>
  </si>
  <si>
    <t>ADQUISICION DE BIENES Y SERVICIOS</t>
  </si>
  <si>
    <t>TRANSFERENCIAS CORRIENTES</t>
  </si>
  <si>
    <t>GASTOS POR TRIBUTOS, MULTAS, SANCIONES E INTERESES DE MORA</t>
  </si>
  <si>
    <t xml:space="preserve">GASTOS DE INVERSION </t>
  </si>
  <si>
    <t>TOTAL PRESUPUESTO A+C</t>
  </si>
  <si>
    <t>MINISTERIO DE COMERCIO INDUSTRIA Y TURISMO</t>
  </si>
  <si>
    <t>UNIDAD EJECUTORA 350101-000 GESTION GENERAL</t>
  </si>
  <si>
    <t xml:space="preserve">PRESUPUESTO APROBADO CON CORTE AL 30 DE JUNIO DE 2024 </t>
  </si>
  <si>
    <t xml:space="preserve">FECHA DE GENERACIÓN: JULIO 01 DE 2024 </t>
  </si>
  <si>
    <t>APR. INICIAL ($)</t>
  </si>
  <si>
    <t>APR. ADICIONADA($)</t>
  </si>
  <si>
    <t>APR. REDUCIDA($)</t>
  </si>
  <si>
    <t>APR. VIGENTE($)</t>
  </si>
  <si>
    <t>APR BLOQUEADA($)</t>
  </si>
  <si>
    <t>APR. VIGENTE DESPUES DE BLOQUEOS($)</t>
  </si>
  <si>
    <r>
      <rPr>
        <b/>
        <sz val="7"/>
        <rFont val="Arial"/>
        <family val="2"/>
      </rPr>
      <t>Fuente de Información</t>
    </r>
    <r>
      <rPr>
        <sz val="7"/>
        <rFont val="Arial"/>
        <family val="2"/>
      </rPr>
      <t xml:space="preserve">: SIIF Nación </t>
    </r>
  </si>
  <si>
    <r>
      <rPr>
        <b/>
        <sz val="7"/>
        <rFont val="Arial"/>
        <family val="2"/>
      </rPr>
      <t>Nota 1</t>
    </r>
    <r>
      <rPr>
        <sz val="7"/>
        <rFont val="Arial"/>
        <family val="2"/>
      </rPr>
      <t>: Ley No. 2342 del 15 de diciembre de 2023. Por la cual se decreta el presupuesto de rentas y recursos de capital y ley de apropiaciones para la vigencia fiscal del 1o. de enero al 31 de diciembre de 2024</t>
    </r>
  </si>
  <si>
    <r>
      <rPr>
        <b/>
        <sz val="7"/>
        <rFont val="Arial"/>
        <family val="2"/>
      </rPr>
      <t>Nota 2</t>
    </r>
    <r>
      <rPr>
        <sz val="7"/>
        <rFont val="Arial"/>
        <family val="2"/>
      </rPr>
      <t xml:space="preserve">: Decreto No. 2295 del 29 de diciembre de 2023.  Por el cual se liquida el Presupuesto General de la Nación para la vigencia fiscal de 2024, se detallan las apropiaciones y se clasifican y definen los gastos. </t>
    </r>
  </si>
  <si>
    <r>
      <rPr>
        <b/>
        <sz val="7"/>
        <rFont val="Arial"/>
        <family val="2"/>
      </rPr>
      <t xml:space="preserve">Nota 3: </t>
    </r>
    <r>
      <rPr>
        <sz val="7"/>
        <rFont val="Arial"/>
        <family val="2"/>
      </rPr>
      <t>Resolución 0468 del 26 de febrero de 2024. Por la cual se efectúa una distribución en el Presupuesto de Gastos de Funcionamiento del Ministerio de Hacienda y Crédito Público para la vigencia fiscal de 2024.</t>
    </r>
  </si>
  <si>
    <r>
      <rPr>
        <b/>
        <sz val="7"/>
        <rFont val="Arial"/>
        <family val="2"/>
      </rPr>
      <t>Nota 4</t>
    </r>
    <r>
      <rPr>
        <sz val="7"/>
        <rFont val="Arial"/>
        <family val="2"/>
      </rPr>
      <t>:Resolución 0750 del 02 de abril de 2024. Por la cual se efectúa una distribución en el Presupuesto de Gastos de Funcionamiento del Ministerio de Hacienda y Crédito Publico para la vigencia fiscal 2024</t>
    </r>
  </si>
  <si>
    <r>
      <rPr>
        <b/>
        <sz val="7"/>
        <rFont val="Arial"/>
        <family val="2"/>
      </rPr>
      <t>Nota 5</t>
    </r>
    <r>
      <rPr>
        <sz val="7"/>
        <rFont val="Arial"/>
        <family val="2"/>
      </rPr>
      <t>: Resolución 0423 del 11 de abril de 2024. Por la cual se efectúa una modificación al anexo del Decreto de Liquidación en el Presupuesto de Gastos de Funcionamiento de la Sección 3501 Ministerio de Comercio, Industria y Turismo Unidad Ejecutora 3501-01 Gestión General en la vigencia fiscal 2024.</t>
    </r>
  </si>
  <si>
    <r>
      <rPr>
        <b/>
        <sz val="7"/>
        <rFont val="Arial"/>
        <family val="2"/>
      </rPr>
      <t>Nota 6</t>
    </r>
    <r>
      <rPr>
        <sz val="7"/>
        <rFont val="Arial"/>
        <family val="2"/>
      </rPr>
      <t>:Resolución 0631 del 21 de Mayo de 2024. Por la cual se efectúa una modificación al anexo del Decreto de Liquidaciónen el Presupuesto de Gastos de Funcionamiento de la Sección 3501 Ministerio de Comercio, Industria y Turismo, Unidad Ejecutora 3501-01 Gestión General en la vigencia fiscal 2024</t>
    </r>
  </si>
  <si>
    <r>
      <rPr>
        <b/>
        <sz val="7"/>
        <rFont val="Arial"/>
        <family val="2"/>
      </rPr>
      <t>Nota 8</t>
    </r>
    <r>
      <rPr>
        <sz val="7"/>
        <rFont val="Arial"/>
        <family val="2"/>
      </rPr>
      <t>: Decreto No.0766 del 20 de Junio de 2024. Por el cual se aplazan unas apropiaciones en el presupuesto General de la Nación de la Vigencia Fiscal 2024</t>
    </r>
  </si>
  <si>
    <r>
      <rPr>
        <b/>
        <sz val="7"/>
        <rFont val="Arial"/>
        <family val="2"/>
      </rPr>
      <t xml:space="preserve">Nota 7: </t>
    </r>
    <r>
      <rPr>
        <sz val="7"/>
        <rFont val="Arial"/>
        <family val="2"/>
      </rPr>
      <t>Circular Externa 017 Junio de 2024 Aplazamiento del Presupuesto General de la Nación</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</si>
</sst>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3"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color theme="0"/>
      <name val="Arial"/>
      <family val="2"/>
    </font>
    <font>
      <b/>
      <sz val="8"/>
      <color theme="1" tint="4.9989318521683403E-2"/>
      <name val="Arial"/>
      <family val="2"/>
    </font>
    <font>
      <sz val="11"/>
      <name val="Calibri"/>
      <family val="2"/>
    </font>
    <font>
      <b/>
      <sz val="12"/>
      <color rgb="FF000000"/>
      <name val="Verdana"/>
      <family val="2"/>
    </font>
    <font>
      <sz val="12"/>
      <name val="Verdana"/>
      <family val="2"/>
    </font>
    <font>
      <sz val="7"/>
      <name val="Arial"/>
      <family val="2"/>
    </font>
    <font>
      <b/>
      <sz val="7"/>
      <name val="Arial"/>
      <family val="2"/>
    </font>
    <font>
      <sz val="7"/>
      <color rgb="FF000000"/>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30">
    <xf numFmtId="0" fontId="1" fillId="0" borderId="0" xfId="0" applyFont="1" applyFill="1" applyBorder="1"/>
    <xf numFmtId="0" fontId="2" fillId="2" borderId="1" xfId="0" applyNumberFormat="1" applyFont="1" applyFill="1" applyBorder="1" applyAlignment="1">
      <alignment horizontal="left" vertical="center" wrapText="1" readingOrder="1"/>
    </xf>
    <xf numFmtId="0" fontId="2" fillId="0" borderId="0" xfId="0" applyNumberFormat="1" applyFont="1" applyFill="1" applyBorder="1" applyAlignment="1">
      <alignment horizontal="center" vertical="center" wrapText="1" readingOrder="1"/>
    </xf>
    <xf numFmtId="0" fontId="4" fillId="0" borderId="0" xfId="0" applyFont="1" applyFill="1" applyBorder="1"/>
    <xf numFmtId="7" fontId="4" fillId="0" borderId="0" xfId="0" applyNumberFormat="1" applyFont="1" applyFill="1" applyBorder="1" applyAlignment="1">
      <alignment horizontal="right" vertical="center" wrapText="1"/>
    </xf>
    <xf numFmtId="10" fontId="4" fillId="0" borderId="0" xfId="0" applyNumberFormat="1" applyFont="1" applyFill="1" applyBorder="1" applyAlignment="1">
      <alignment horizontal="right" vertical="center" wrapText="1"/>
    </xf>
    <xf numFmtId="0" fontId="6" fillId="2" borderId="1" xfId="0" applyNumberFormat="1" applyFont="1" applyFill="1" applyBorder="1" applyAlignment="1">
      <alignment horizontal="left" vertical="center" wrapText="1" readingOrder="1"/>
    </xf>
    <xf numFmtId="0" fontId="7" fillId="0" borderId="0" xfId="0" applyFont="1" applyFill="1" applyBorder="1"/>
    <xf numFmtId="0" fontId="5" fillId="3" borderId="1" xfId="0" applyNumberFormat="1" applyFont="1" applyFill="1" applyBorder="1" applyAlignment="1">
      <alignment horizontal="center" vertical="center" wrapText="1" readingOrder="1"/>
    </xf>
    <xf numFmtId="0" fontId="2" fillId="2" borderId="1" xfId="0" applyNumberFormat="1" applyFont="1" applyFill="1" applyBorder="1" applyAlignment="1">
      <alignment horizontal="center" vertical="center" wrapText="1" readingOrder="1"/>
    </xf>
    <xf numFmtId="0" fontId="3" fillId="0" borderId="1" xfId="0" applyNumberFormat="1" applyFont="1" applyFill="1" applyBorder="1" applyAlignment="1">
      <alignment horizontal="center" vertical="center" wrapText="1" readingOrder="1"/>
    </xf>
    <xf numFmtId="0" fontId="3" fillId="0" borderId="1" xfId="0" applyNumberFormat="1" applyFont="1" applyFill="1" applyBorder="1" applyAlignment="1">
      <alignment horizontal="left" vertical="center" wrapText="1" readingOrder="1"/>
    </xf>
    <xf numFmtId="164" fontId="3" fillId="0" borderId="1" xfId="0" applyNumberFormat="1" applyFont="1" applyFill="1" applyBorder="1" applyAlignment="1">
      <alignment horizontal="right" vertical="center" wrapText="1" readingOrder="1"/>
    </xf>
    <xf numFmtId="164" fontId="2" fillId="2" borderId="1" xfId="0" applyNumberFormat="1" applyFont="1" applyFill="1" applyBorder="1" applyAlignment="1">
      <alignment horizontal="right" vertical="center" wrapText="1" readingOrder="1"/>
    </xf>
    <xf numFmtId="0" fontId="6" fillId="2" borderId="1" xfId="0" applyNumberFormat="1" applyFont="1" applyFill="1" applyBorder="1" applyAlignment="1">
      <alignment horizontal="center" vertical="center" wrapText="1" readingOrder="1"/>
    </xf>
    <xf numFmtId="164" fontId="6" fillId="2" borderId="1" xfId="0" applyNumberFormat="1" applyFont="1" applyFill="1" applyBorder="1" applyAlignment="1">
      <alignment horizontal="right" vertical="center" wrapText="1" readingOrder="1"/>
    </xf>
    <xf numFmtId="164" fontId="3" fillId="0" borderId="0" xfId="0" applyNumberFormat="1" applyFont="1" applyFill="1" applyBorder="1" applyAlignment="1">
      <alignment horizontal="right" vertical="center" wrapText="1" readingOrder="1"/>
    </xf>
    <xf numFmtId="7" fontId="2" fillId="2" borderId="1" xfId="0" applyNumberFormat="1" applyFont="1" applyFill="1" applyBorder="1" applyAlignment="1">
      <alignment horizontal="right" vertical="center" wrapText="1" readingOrder="1"/>
    </xf>
    <xf numFmtId="0" fontId="1" fillId="0" borderId="0" xfId="0" applyFont="1" applyFill="1" applyBorder="1" applyAlignment="1"/>
    <xf numFmtId="7" fontId="3" fillId="0" borderId="1" xfId="0" applyNumberFormat="1" applyFont="1" applyFill="1" applyBorder="1" applyAlignment="1">
      <alignment horizontal="right" vertical="center" wrapText="1" readingOrder="1"/>
    </xf>
    <xf numFmtId="7" fontId="6" fillId="2" borderId="1" xfId="0" applyNumberFormat="1" applyFont="1" applyFill="1" applyBorder="1" applyAlignment="1">
      <alignment horizontal="right" vertical="center" wrapText="1" readingOrder="1"/>
    </xf>
    <xf numFmtId="0" fontId="8" fillId="0" borderId="0" xfId="0" applyNumberFormat="1" applyFont="1" applyFill="1" applyBorder="1" applyAlignment="1">
      <alignment horizontal="left" vertical="center" wrapText="1" readingOrder="1"/>
    </xf>
    <xf numFmtId="0" fontId="9" fillId="0" borderId="0" xfId="0" applyFont="1" applyFill="1" applyBorder="1" applyAlignment="1">
      <alignment horizontal="left" vertical="center" wrapText="1" readingOrder="1"/>
    </xf>
    <xf numFmtId="0" fontId="9" fillId="0" borderId="0" xfId="0" applyFont="1" applyFill="1" applyBorder="1" applyAlignment="1">
      <alignment horizontal="left" vertical="center" wrapText="1"/>
    </xf>
    <xf numFmtId="0" fontId="2" fillId="0" borderId="2" xfId="0" applyNumberFormat="1" applyFont="1" applyFill="1" applyBorder="1" applyAlignment="1">
      <alignment horizontal="center" vertical="center" wrapText="1" readingOrder="1"/>
    </xf>
    <xf numFmtId="0" fontId="1" fillId="0" borderId="2" xfId="0" applyFont="1" applyFill="1" applyBorder="1" applyAlignment="1">
      <alignment horizontal="center" vertical="center" wrapText="1" readingOrder="1"/>
    </xf>
    <xf numFmtId="0" fontId="10" fillId="0" borderId="0" xfId="0" applyFont="1" applyFill="1" applyBorder="1"/>
    <xf numFmtId="164" fontId="12" fillId="0" borderId="0" xfId="0" applyNumberFormat="1" applyFont="1" applyFill="1" applyBorder="1" applyAlignment="1">
      <alignment horizontal="right" vertical="center" wrapText="1" readingOrder="1"/>
    </xf>
    <xf numFmtId="7" fontId="4" fillId="0" borderId="0" xfId="0" applyNumberFormat="1" applyFont="1" applyFill="1" applyBorder="1" applyAlignment="1">
      <alignment horizontal="right" vertical="center"/>
    </xf>
    <xf numFmtId="0" fontId="4" fillId="0" borderId="0" xfId="0" applyFont="1" applyFill="1" applyBorder="1" applyAlignment="1">
      <alignment horizontal="right"/>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247650</xdr:colOff>
      <xdr:row>2</xdr:row>
      <xdr:rowOff>47625</xdr:rowOff>
    </xdr:to>
    <xdr:pic>
      <xdr:nvPicPr>
        <xdr:cNvPr id="2" name="Imagen 1" descr="cid:image001.png@01D98E73.A0D7069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95450" cy="428625"/>
        </a:xfrm>
        <a:prstGeom prst="rect">
          <a:avLst/>
        </a:prstGeom>
        <a:noFill/>
        <a:ln>
          <a:noFill/>
        </a:ln>
      </xdr:spPr>
    </xdr:pic>
    <xdr:clientData/>
  </xdr:twoCellAnchor>
  <xdr:twoCellAnchor>
    <xdr:from>
      <xdr:col>13</xdr:col>
      <xdr:colOff>590550</xdr:colOff>
      <xdr:row>0</xdr:row>
      <xdr:rowOff>0</xdr:rowOff>
    </xdr:from>
    <xdr:to>
      <xdr:col>14</xdr:col>
      <xdr:colOff>1000126</xdr:colOff>
      <xdr:row>2</xdr:row>
      <xdr:rowOff>133350</xdr:rowOff>
    </xdr:to>
    <xdr:pic>
      <xdr:nvPicPr>
        <xdr:cNvPr id="3" name="Imagen 2" descr="Logo Ministerio de Comercio, Industria y Turismo"/>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810875" y="0"/>
          <a:ext cx="1666876"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W85"/>
  <sheetViews>
    <sheetView showGridLines="0" tabSelected="1" workbookViewId="0">
      <selection activeCell="F61" sqref="F61"/>
    </sheetView>
  </sheetViews>
  <sheetFormatPr baseColWidth="10" defaultRowHeight="15" x14ac:dyDescent="0.25"/>
  <cols>
    <col min="1" max="4" width="5.42578125" customWidth="1"/>
    <col min="5" max="5" width="8" customWidth="1"/>
    <col min="6" max="6" width="5.7109375" customWidth="1"/>
    <col min="7" max="7" width="4.140625" customWidth="1"/>
    <col min="8" max="8" width="4.42578125" customWidth="1"/>
    <col min="9" max="9" width="30.7109375" customWidth="1"/>
    <col min="10" max="10" width="16.42578125" customWidth="1"/>
    <col min="11" max="11" width="18.85546875" customWidth="1"/>
    <col min="12" max="12" width="17" customWidth="1"/>
    <col min="13" max="14" width="18.85546875" customWidth="1"/>
    <col min="15" max="15" width="17.42578125" customWidth="1"/>
  </cols>
  <sheetData>
    <row r="3" spans="1:15" x14ac:dyDescent="0.25">
      <c r="A3" s="21" t="s">
        <v>92</v>
      </c>
      <c r="B3" s="22"/>
      <c r="C3" s="22"/>
      <c r="D3" s="22"/>
      <c r="E3" s="22"/>
      <c r="F3" s="22"/>
      <c r="G3" s="22"/>
      <c r="H3" s="22"/>
      <c r="I3" s="22"/>
      <c r="J3" s="22"/>
      <c r="K3" s="22"/>
      <c r="L3" s="22"/>
      <c r="M3" s="22"/>
      <c r="N3" s="22"/>
      <c r="O3" s="22"/>
    </row>
    <row r="4" spans="1:15" x14ac:dyDescent="0.25">
      <c r="A4" s="21" t="s">
        <v>94</v>
      </c>
      <c r="B4" s="23"/>
      <c r="C4" s="23"/>
      <c r="D4" s="23"/>
      <c r="E4" s="23"/>
      <c r="F4" s="23"/>
      <c r="G4" s="23"/>
      <c r="H4" s="23"/>
      <c r="I4" s="23"/>
      <c r="J4" s="23"/>
      <c r="K4" s="23"/>
      <c r="L4" s="23"/>
      <c r="M4" s="23"/>
      <c r="N4" s="23"/>
      <c r="O4" s="23"/>
    </row>
    <row r="5" spans="1:15" x14ac:dyDescent="0.25">
      <c r="A5" s="21" t="s">
        <v>93</v>
      </c>
      <c r="B5" s="23"/>
      <c r="C5" s="23"/>
      <c r="D5" s="23"/>
      <c r="E5" s="23"/>
      <c r="F5" s="23"/>
      <c r="G5" s="23"/>
      <c r="H5" s="23"/>
      <c r="I5" s="23"/>
      <c r="J5" s="23"/>
      <c r="K5" s="23"/>
      <c r="L5" s="23"/>
      <c r="M5" s="23"/>
      <c r="N5" s="23"/>
      <c r="O5" s="23"/>
    </row>
    <row r="6" spans="1:15" ht="15.75" thickBot="1" x14ac:dyDescent="0.3">
      <c r="A6" s="2" t="s">
        <v>0</v>
      </c>
      <c r="B6" s="2" t="s">
        <v>0</v>
      </c>
      <c r="C6" s="2" t="s">
        <v>0</v>
      </c>
      <c r="D6" s="2" t="s">
        <v>0</v>
      </c>
      <c r="E6" s="2" t="s">
        <v>0</v>
      </c>
      <c r="F6" s="2" t="s">
        <v>0</v>
      </c>
      <c r="G6" s="2" t="s">
        <v>0</v>
      </c>
      <c r="H6" s="2" t="s">
        <v>0</v>
      </c>
      <c r="I6" s="2" t="s">
        <v>0</v>
      </c>
      <c r="J6" s="2" t="s">
        <v>0</v>
      </c>
      <c r="K6" s="2" t="s">
        <v>0</v>
      </c>
      <c r="L6" s="2" t="s">
        <v>0</v>
      </c>
      <c r="M6" s="24" t="s">
        <v>95</v>
      </c>
      <c r="N6" s="25"/>
      <c r="O6" s="25"/>
    </row>
    <row r="7" spans="1:15" ht="36.75" customHeight="1" thickTop="1" thickBot="1" x14ac:dyDescent="0.3">
      <c r="A7" s="8" t="s">
        <v>1</v>
      </c>
      <c r="B7" s="8" t="s">
        <v>2</v>
      </c>
      <c r="C7" s="8" t="s">
        <v>3</v>
      </c>
      <c r="D7" s="8" t="s">
        <v>4</v>
      </c>
      <c r="E7" s="8" t="s">
        <v>5</v>
      </c>
      <c r="F7" s="8" t="s">
        <v>6</v>
      </c>
      <c r="G7" s="8" t="s">
        <v>7</v>
      </c>
      <c r="H7" s="8" t="s">
        <v>8</v>
      </c>
      <c r="I7" s="8" t="s">
        <v>9</v>
      </c>
      <c r="J7" s="8" t="s">
        <v>96</v>
      </c>
      <c r="K7" s="8" t="s">
        <v>97</v>
      </c>
      <c r="L7" s="8" t="s">
        <v>98</v>
      </c>
      <c r="M7" s="8" t="s">
        <v>99</v>
      </c>
      <c r="N7" s="8" t="s">
        <v>100</v>
      </c>
      <c r="O7" s="8" t="s">
        <v>101</v>
      </c>
    </row>
    <row r="8" spans="1:15" ht="27.75" customHeight="1" thickTop="1" thickBot="1" x14ac:dyDescent="0.3">
      <c r="A8" s="9" t="s">
        <v>10</v>
      </c>
      <c r="B8" s="9"/>
      <c r="C8" s="9"/>
      <c r="D8" s="9"/>
      <c r="E8" s="9"/>
      <c r="F8" s="9"/>
      <c r="G8" s="9"/>
      <c r="H8" s="9"/>
      <c r="I8" s="1" t="s">
        <v>85</v>
      </c>
      <c r="J8" s="17">
        <f>+J9+J13+J15+J30</f>
        <v>710711479000</v>
      </c>
      <c r="K8" s="17">
        <f t="shared" ref="K8:N8" si="0">+K9+K13+K15+K30</f>
        <v>96118420000</v>
      </c>
      <c r="L8" s="17">
        <f t="shared" si="0"/>
        <v>40016000000</v>
      </c>
      <c r="M8" s="17">
        <f t="shared" si="0"/>
        <v>766813899000</v>
      </c>
      <c r="N8" s="17">
        <f t="shared" si="0"/>
        <v>44966165987</v>
      </c>
      <c r="O8" s="17">
        <f>+M8-N8</f>
        <v>721847733013</v>
      </c>
    </row>
    <row r="9" spans="1:15" ht="26.25" customHeight="1" thickTop="1" thickBot="1" x14ac:dyDescent="0.3">
      <c r="A9" s="9" t="s">
        <v>10</v>
      </c>
      <c r="B9" s="9" t="s">
        <v>11</v>
      </c>
      <c r="C9" s="9"/>
      <c r="D9" s="9"/>
      <c r="E9" s="9"/>
      <c r="F9" s="9"/>
      <c r="G9" s="9"/>
      <c r="H9" s="9"/>
      <c r="I9" s="1" t="s">
        <v>86</v>
      </c>
      <c r="J9" s="13">
        <f>SUM(J10:J12)</f>
        <v>59251387000</v>
      </c>
      <c r="K9" s="13">
        <f t="shared" ref="K9:N9" si="1">SUM(K10:K12)</f>
        <v>0</v>
      </c>
      <c r="L9" s="13">
        <f t="shared" si="1"/>
        <v>0</v>
      </c>
      <c r="M9" s="13">
        <f t="shared" si="1"/>
        <v>59251387000</v>
      </c>
      <c r="N9" s="13">
        <f t="shared" si="1"/>
        <v>0</v>
      </c>
      <c r="O9" s="17">
        <f t="shared" ref="O9:O46" si="2">+M9-N9</f>
        <v>59251387000</v>
      </c>
    </row>
    <row r="10" spans="1:15" ht="35.1" customHeight="1" thickTop="1" thickBot="1" x14ac:dyDescent="0.3">
      <c r="A10" s="10" t="s">
        <v>10</v>
      </c>
      <c r="B10" s="10" t="s">
        <v>11</v>
      </c>
      <c r="C10" s="10" t="s">
        <v>11</v>
      </c>
      <c r="D10" s="10" t="s">
        <v>11</v>
      </c>
      <c r="E10" s="10"/>
      <c r="F10" s="10" t="s">
        <v>12</v>
      </c>
      <c r="G10" s="10" t="s">
        <v>13</v>
      </c>
      <c r="H10" s="10" t="s">
        <v>14</v>
      </c>
      <c r="I10" s="11" t="s">
        <v>15</v>
      </c>
      <c r="J10" s="12">
        <v>35035806000</v>
      </c>
      <c r="K10" s="12">
        <v>0</v>
      </c>
      <c r="L10" s="12">
        <v>0</v>
      </c>
      <c r="M10" s="12">
        <v>35035806000</v>
      </c>
      <c r="N10" s="12">
        <v>0</v>
      </c>
      <c r="O10" s="19">
        <f t="shared" si="2"/>
        <v>35035806000</v>
      </c>
    </row>
    <row r="11" spans="1:15" ht="35.1" customHeight="1" thickTop="1" thickBot="1" x14ac:dyDescent="0.3">
      <c r="A11" s="10" t="s">
        <v>10</v>
      </c>
      <c r="B11" s="10" t="s">
        <v>11</v>
      </c>
      <c r="C11" s="10" t="s">
        <v>11</v>
      </c>
      <c r="D11" s="10" t="s">
        <v>16</v>
      </c>
      <c r="E11" s="10"/>
      <c r="F11" s="10" t="s">
        <v>12</v>
      </c>
      <c r="G11" s="10" t="s">
        <v>13</v>
      </c>
      <c r="H11" s="10" t="s">
        <v>14</v>
      </c>
      <c r="I11" s="11" t="s">
        <v>17</v>
      </c>
      <c r="J11" s="12">
        <v>11132464000</v>
      </c>
      <c r="K11" s="12">
        <v>0</v>
      </c>
      <c r="L11" s="12">
        <v>0</v>
      </c>
      <c r="M11" s="12">
        <v>11132464000</v>
      </c>
      <c r="N11" s="12">
        <v>0</v>
      </c>
      <c r="O11" s="19">
        <f t="shared" si="2"/>
        <v>11132464000</v>
      </c>
    </row>
    <row r="12" spans="1:15" ht="35.1" customHeight="1" thickTop="1" thickBot="1" x14ac:dyDescent="0.3">
      <c r="A12" s="10" t="s">
        <v>10</v>
      </c>
      <c r="B12" s="10" t="s">
        <v>11</v>
      </c>
      <c r="C12" s="10" t="s">
        <v>11</v>
      </c>
      <c r="D12" s="10" t="s">
        <v>18</v>
      </c>
      <c r="E12" s="10"/>
      <c r="F12" s="10" t="s">
        <v>12</v>
      </c>
      <c r="G12" s="10" t="s">
        <v>13</v>
      </c>
      <c r="H12" s="10" t="s">
        <v>14</v>
      </c>
      <c r="I12" s="11" t="s">
        <v>19</v>
      </c>
      <c r="J12" s="12">
        <v>13083117000</v>
      </c>
      <c r="K12" s="12">
        <v>0</v>
      </c>
      <c r="L12" s="12">
        <v>0</v>
      </c>
      <c r="M12" s="12">
        <v>13083117000</v>
      </c>
      <c r="N12" s="12">
        <v>0</v>
      </c>
      <c r="O12" s="19">
        <f t="shared" si="2"/>
        <v>13083117000</v>
      </c>
    </row>
    <row r="13" spans="1:15" ht="27.75" customHeight="1" thickTop="1" thickBot="1" x14ac:dyDescent="0.3">
      <c r="A13" s="9" t="s">
        <v>10</v>
      </c>
      <c r="B13" s="9" t="s">
        <v>16</v>
      </c>
      <c r="C13" s="9"/>
      <c r="D13" s="9"/>
      <c r="E13" s="9"/>
      <c r="F13" s="9"/>
      <c r="G13" s="9"/>
      <c r="H13" s="9"/>
      <c r="I13" s="1" t="s">
        <v>87</v>
      </c>
      <c r="J13" s="13">
        <f>+J14</f>
        <v>22407835000</v>
      </c>
      <c r="K13" s="13">
        <f t="shared" ref="K13:N13" si="3">+K14</f>
        <v>0</v>
      </c>
      <c r="L13" s="13">
        <f t="shared" si="3"/>
        <v>0</v>
      </c>
      <c r="M13" s="13">
        <f t="shared" si="3"/>
        <v>22407835000</v>
      </c>
      <c r="N13" s="13">
        <f t="shared" si="3"/>
        <v>776822820</v>
      </c>
      <c r="O13" s="17">
        <f t="shared" si="2"/>
        <v>21631012180</v>
      </c>
    </row>
    <row r="14" spans="1:15" ht="35.1" customHeight="1" thickTop="1" thickBot="1" x14ac:dyDescent="0.3">
      <c r="A14" s="10" t="s">
        <v>10</v>
      </c>
      <c r="B14" s="10" t="s">
        <v>16</v>
      </c>
      <c r="C14" s="10"/>
      <c r="D14" s="10"/>
      <c r="E14" s="10"/>
      <c r="F14" s="10" t="s">
        <v>12</v>
      </c>
      <c r="G14" s="10" t="s">
        <v>13</v>
      </c>
      <c r="H14" s="10" t="s">
        <v>14</v>
      </c>
      <c r="I14" s="11" t="s">
        <v>20</v>
      </c>
      <c r="J14" s="12">
        <v>22407835000</v>
      </c>
      <c r="K14" s="12">
        <v>0</v>
      </c>
      <c r="L14" s="12">
        <v>0</v>
      </c>
      <c r="M14" s="12">
        <v>22407835000</v>
      </c>
      <c r="N14" s="12">
        <v>776822820</v>
      </c>
      <c r="O14" s="19">
        <f t="shared" si="2"/>
        <v>21631012180</v>
      </c>
    </row>
    <row r="15" spans="1:15" ht="28.5" customHeight="1" thickTop="1" thickBot="1" x14ac:dyDescent="0.3">
      <c r="A15" s="9" t="s">
        <v>10</v>
      </c>
      <c r="B15" s="9" t="s">
        <v>18</v>
      </c>
      <c r="C15" s="14"/>
      <c r="D15" s="14"/>
      <c r="E15" s="14"/>
      <c r="F15" s="14"/>
      <c r="G15" s="14"/>
      <c r="H15" s="14"/>
      <c r="I15" s="6" t="s">
        <v>88</v>
      </c>
      <c r="J15" s="15">
        <f>SUM(J16:J29)</f>
        <v>612608883000</v>
      </c>
      <c r="K15" s="15">
        <f t="shared" ref="K15:N15" si="4">SUM(K16:K29)</f>
        <v>96118420000</v>
      </c>
      <c r="L15" s="15">
        <f t="shared" si="4"/>
        <v>40016000000</v>
      </c>
      <c r="M15" s="15">
        <f t="shared" si="4"/>
        <v>668711303000</v>
      </c>
      <c r="N15" s="15">
        <f t="shared" si="4"/>
        <v>44189343167</v>
      </c>
      <c r="O15" s="20">
        <f t="shared" si="2"/>
        <v>624521959833</v>
      </c>
    </row>
    <row r="16" spans="1:15" ht="57.75" thickTop="1" thickBot="1" x14ac:dyDescent="0.3">
      <c r="A16" s="10" t="s">
        <v>10</v>
      </c>
      <c r="B16" s="10" t="s">
        <v>18</v>
      </c>
      <c r="C16" s="10" t="s">
        <v>11</v>
      </c>
      <c r="D16" s="10" t="s">
        <v>11</v>
      </c>
      <c r="E16" s="10" t="s">
        <v>21</v>
      </c>
      <c r="F16" s="10" t="s">
        <v>12</v>
      </c>
      <c r="G16" s="10" t="s">
        <v>13</v>
      </c>
      <c r="H16" s="10" t="s">
        <v>14</v>
      </c>
      <c r="I16" s="11" t="s">
        <v>22</v>
      </c>
      <c r="J16" s="12">
        <v>176201053000</v>
      </c>
      <c r="K16" s="12">
        <v>40602420000</v>
      </c>
      <c r="L16" s="12">
        <v>0</v>
      </c>
      <c r="M16" s="12">
        <v>216803473000</v>
      </c>
      <c r="N16" s="12">
        <v>25823825000</v>
      </c>
      <c r="O16" s="19">
        <f t="shared" si="2"/>
        <v>190979648000</v>
      </c>
    </row>
    <row r="17" spans="1:15" ht="24" thickTop="1" thickBot="1" x14ac:dyDescent="0.3">
      <c r="A17" s="10" t="s">
        <v>10</v>
      </c>
      <c r="B17" s="10" t="s">
        <v>18</v>
      </c>
      <c r="C17" s="10" t="s">
        <v>11</v>
      </c>
      <c r="D17" s="10" t="s">
        <v>11</v>
      </c>
      <c r="E17" s="10" t="s">
        <v>23</v>
      </c>
      <c r="F17" s="10" t="s">
        <v>12</v>
      </c>
      <c r="G17" s="10" t="s">
        <v>13</v>
      </c>
      <c r="H17" s="10" t="s">
        <v>14</v>
      </c>
      <c r="I17" s="11" t="s">
        <v>24</v>
      </c>
      <c r="J17" s="12">
        <v>205948519000</v>
      </c>
      <c r="K17" s="12">
        <v>0</v>
      </c>
      <c r="L17" s="12">
        <v>0</v>
      </c>
      <c r="M17" s="12">
        <v>205948519000</v>
      </c>
      <c r="N17" s="12">
        <v>0</v>
      </c>
      <c r="O17" s="19">
        <f t="shared" si="2"/>
        <v>205948519000</v>
      </c>
    </row>
    <row r="18" spans="1:15" ht="16.5" thickTop="1" thickBot="1" x14ac:dyDescent="0.3">
      <c r="A18" s="10" t="s">
        <v>10</v>
      </c>
      <c r="B18" s="10" t="s">
        <v>18</v>
      </c>
      <c r="C18" s="10" t="s">
        <v>16</v>
      </c>
      <c r="D18" s="10" t="s">
        <v>16</v>
      </c>
      <c r="E18" s="10"/>
      <c r="F18" s="10" t="s">
        <v>12</v>
      </c>
      <c r="G18" s="10" t="s">
        <v>13</v>
      </c>
      <c r="H18" s="10" t="s">
        <v>14</v>
      </c>
      <c r="I18" s="11" t="s">
        <v>25</v>
      </c>
      <c r="J18" s="12">
        <v>17595467000</v>
      </c>
      <c r="K18" s="12">
        <v>0</v>
      </c>
      <c r="L18" s="12">
        <v>16000000</v>
      </c>
      <c r="M18" s="12">
        <v>17579467000</v>
      </c>
      <c r="N18" s="12">
        <v>1865518167</v>
      </c>
      <c r="O18" s="19">
        <f t="shared" si="2"/>
        <v>15713948833</v>
      </c>
    </row>
    <row r="19" spans="1:15" ht="24" thickTop="1" thickBot="1" x14ac:dyDescent="0.3">
      <c r="A19" s="10" t="s">
        <v>10</v>
      </c>
      <c r="B19" s="10" t="s">
        <v>18</v>
      </c>
      <c r="C19" s="10" t="s">
        <v>18</v>
      </c>
      <c r="D19" s="10" t="s">
        <v>11</v>
      </c>
      <c r="E19" s="10" t="s">
        <v>26</v>
      </c>
      <c r="F19" s="10" t="s">
        <v>12</v>
      </c>
      <c r="G19" s="10" t="s">
        <v>13</v>
      </c>
      <c r="H19" s="10" t="s">
        <v>14</v>
      </c>
      <c r="I19" s="11" t="s">
        <v>27</v>
      </c>
      <c r="J19" s="12">
        <v>50000000000</v>
      </c>
      <c r="K19" s="12">
        <v>0</v>
      </c>
      <c r="L19" s="12">
        <v>40000000000</v>
      </c>
      <c r="M19" s="12">
        <v>10000000000</v>
      </c>
      <c r="N19" s="12">
        <v>10000000000</v>
      </c>
      <c r="O19" s="19">
        <f t="shared" si="2"/>
        <v>0</v>
      </c>
    </row>
    <row r="20" spans="1:15" ht="16.5" thickTop="1" thickBot="1" x14ac:dyDescent="0.3">
      <c r="A20" s="10" t="s">
        <v>10</v>
      </c>
      <c r="B20" s="10" t="s">
        <v>18</v>
      </c>
      <c r="C20" s="10" t="s">
        <v>18</v>
      </c>
      <c r="D20" s="10" t="s">
        <v>28</v>
      </c>
      <c r="E20" s="10" t="s">
        <v>29</v>
      </c>
      <c r="F20" s="10" t="s">
        <v>12</v>
      </c>
      <c r="G20" s="10" t="s">
        <v>13</v>
      </c>
      <c r="H20" s="10" t="s">
        <v>14</v>
      </c>
      <c r="I20" s="11" t="s">
        <v>30</v>
      </c>
      <c r="J20" s="12">
        <v>72219023000</v>
      </c>
      <c r="K20" s="12">
        <v>17000000000</v>
      </c>
      <c r="L20" s="12">
        <v>0</v>
      </c>
      <c r="M20" s="12">
        <v>89219023000</v>
      </c>
      <c r="N20" s="12">
        <v>0</v>
      </c>
      <c r="O20" s="19">
        <f t="shared" si="2"/>
        <v>89219023000</v>
      </c>
    </row>
    <row r="21" spans="1:15" ht="24" thickTop="1" thickBot="1" x14ac:dyDescent="0.3">
      <c r="A21" s="10" t="s">
        <v>10</v>
      </c>
      <c r="B21" s="10" t="s">
        <v>18</v>
      </c>
      <c r="C21" s="10" t="s">
        <v>18</v>
      </c>
      <c r="D21" s="10" t="s">
        <v>28</v>
      </c>
      <c r="E21" s="10" t="s">
        <v>31</v>
      </c>
      <c r="F21" s="10" t="s">
        <v>12</v>
      </c>
      <c r="G21" s="10" t="s">
        <v>13</v>
      </c>
      <c r="H21" s="10" t="s">
        <v>14</v>
      </c>
      <c r="I21" s="11" t="s">
        <v>32</v>
      </c>
      <c r="J21" s="12">
        <v>9680393000</v>
      </c>
      <c r="K21" s="12">
        <v>0</v>
      </c>
      <c r="L21" s="12">
        <v>0</v>
      </c>
      <c r="M21" s="12">
        <v>9680393000</v>
      </c>
      <c r="N21" s="12">
        <v>1000000000</v>
      </c>
      <c r="O21" s="19">
        <f t="shared" si="2"/>
        <v>8680393000</v>
      </c>
    </row>
    <row r="22" spans="1:15" ht="24" thickTop="1" thickBot="1" x14ac:dyDescent="0.3">
      <c r="A22" s="10" t="s">
        <v>10</v>
      </c>
      <c r="B22" s="10" t="s">
        <v>18</v>
      </c>
      <c r="C22" s="10" t="s">
        <v>18</v>
      </c>
      <c r="D22" s="10" t="s">
        <v>28</v>
      </c>
      <c r="E22" s="10" t="s">
        <v>33</v>
      </c>
      <c r="F22" s="10" t="s">
        <v>12</v>
      </c>
      <c r="G22" s="10" t="s">
        <v>13</v>
      </c>
      <c r="H22" s="10" t="s">
        <v>14</v>
      </c>
      <c r="I22" s="11" t="s">
        <v>34</v>
      </c>
      <c r="J22" s="12">
        <v>0</v>
      </c>
      <c r="K22" s="12">
        <v>38500000000</v>
      </c>
      <c r="L22" s="12">
        <v>0</v>
      </c>
      <c r="M22" s="12">
        <v>38500000000</v>
      </c>
      <c r="N22" s="12">
        <v>0</v>
      </c>
      <c r="O22" s="19">
        <f t="shared" si="2"/>
        <v>38500000000</v>
      </c>
    </row>
    <row r="23" spans="1:15" ht="24" thickTop="1" thickBot="1" x14ac:dyDescent="0.3">
      <c r="A23" s="10" t="s">
        <v>10</v>
      </c>
      <c r="B23" s="10" t="s">
        <v>18</v>
      </c>
      <c r="C23" s="10" t="s">
        <v>28</v>
      </c>
      <c r="D23" s="10" t="s">
        <v>16</v>
      </c>
      <c r="E23" s="10" t="s">
        <v>23</v>
      </c>
      <c r="F23" s="10" t="s">
        <v>12</v>
      </c>
      <c r="G23" s="10" t="s">
        <v>13</v>
      </c>
      <c r="H23" s="10" t="s">
        <v>14</v>
      </c>
      <c r="I23" s="11" t="s">
        <v>35</v>
      </c>
      <c r="J23" s="12">
        <v>662022000</v>
      </c>
      <c r="K23" s="12">
        <v>0</v>
      </c>
      <c r="L23" s="12">
        <v>0</v>
      </c>
      <c r="M23" s="12">
        <v>662022000</v>
      </c>
      <c r="N23" s="12">
        <v>0</v>
      </c>
      <c r="O23" s="19">
        <f t="shared" si="2"/>
        <v>662022000</v>
      </c>
    </row>
    <row r="24" spans="1:15" ht="16.5" thickTop="1" thickBot="1" x14ac:dyDescent="0.3">
      <c r="A24" s="10" t="s">
        <v>10</v>
      </c>
      <c r="B24" s="10" t="s">
        <v>18</v>
      </c>
      <c r="C24" s="10" t="s">
        <v>28</v>
      </c>
      <c r="D24" s="10" t="s">
        <v>16</v>
      </c>
      <c r="E24" s="10" t="s">
        <v>36</v>
      </c>
      <c r="F24" s="10" t="s">
        <v>12</v>
      </c>
      <c r="G24" s="10" t="s">
        <v>13</v>
      </c>
      <c r="H24" s="10" t="s">
        <v>14</v>
      </c>
      <c r="I24" s="11" t="s">
        <v>37</v>
      </c>
      <c r="J24" s="12">
        <v>5475411000</v>
      </c>
      <c r="K24" s="12">
        <v>0</v>
      </c>
      <c r="L24" s="12">
        <v>0</v>
      </c>
      <c r="M24" s="12">
        <v>5475411000</v>
      </c>
      <c r="N24" s="12">
        <v>0</v>
      </c>
      <c r="O24" s="19">
        <f t="shared" si="2"/>
        <v>5475411000</v>
      </c>
    </row>
    <row r="25" spans="1:15" ht="35.25" thickTop="1" thickBot="1" x14ac:dyDescent="0.3">
      <c r="A25" s="10" t="s">
        <v>10</v>
      </c>
      <c r="B25" s="10" t="s">
        <v>18</v>
      </c>
      <c r="C25" s="10" t="s">
        <v>28</v>
      </c>
      <c r="D25" s="10" t="s">
        <v>16</v>
      </c>
      <c r="E25" s="10" t="s">
        <v>38</v>
      </c>
      <c r="F25" s="10" t="s">
        <v>12</v>
      </c>
      <c r="G25" s="10" t="s">
        <v>13</v>
      </c>
      <c r="H25" s="10" t="s">
        <v>14</v>
      </c>
      <c r="I25" s="11" t="s">
        <v>39</v>
      </c>
      <c r="J25" s="12">
        <v>288793000</v>
      </c>
      <c r="K25" s="12">
        <v>0</v>
      </c>
      <c r="L25" s="12">
        <v>0</v>
      </c>
      <c r="M25" s="12">
        <v>288793000</v>
      </c>
      <c r="N25" s="12">
        <v>0</v>
      </c>
      <c r="O25" s="19">
        <f t="shared" si="2"/>
        <v>288793000</v>
      </c>
    </row>
    <row r="26" spans="1:15" ht="24" thickTop="1" thickBot="1" x14ac:dyDescent="0.3">
      <c r="A26" s="10" t="s">
        <v>10</v>
      </c>
      <c r="B26" s="10" t="s">
        <v>18</v>
      </c>
      <c r="C26" s="10" t="s">
        <v>28</v>
      </c>
      <c r="D26" s="10" t="s">
        <v>16</v>
      </c>
      <c r="E26" s="10" t="s">
        <v>40</v>
      </c>
      <c r="F26" s="10" t="s">
        <v>12</v>
      </c>
      <c r="G26" s="10" t="s">
        <v>13</v>
      </c>
      <c r="H26" s="10" t="s">
        <v>14</v>
      </c>
      <c r="I26" s="11" t="s">
        <v>41</v>
      </c>
      <c r="J26" s="12">
        <v>5039000</v>
      </c>
      <c r="K26" s="12">
        <v>0</v>
      </c>
      <c r="L26" s="12">
        <v>0</v>
      </c>
      <c r="M26" s="12">
        <v>5039000</v>
      </c>
      <c r="N26" s="12">
        <v>0</v>
      </c>
      <c r="O26" s="19">
        <f t="shared" si="2"/>
        <v>5039000</v>
      </c>
    </row>
    <row r="27" spans="1:15" ht="24" thickTop="1" thickBot="1" x14ac:dyDescent="0.3">
      <c r="A27" s="10" t="s">
        <v>10</v>
      </c>
      <c r="B27" s="10" t="s">
        <v>18</v>
      </c>
      <c r="C27" s="10" t="s">
        <v>28</v>
      </c>
      <c r="D27" s="10" t="s">
        <v>16</v>
      </c>
      <c r="E27" s="10" t="s">
        <v>42</v>
      </c>
      <c r="F27" s="10" t="s">
        <v>12</v>
      </c>
      <c r="G27" s="10" t="s">
        <v>13</v>
      </c>
      <c r="H27" s="10" t="s">
        <v>14</v>
      </c>
      <c r="I27" s="11" t="s">
        <v>43</v>
      </c>
      <c r="J27" s="12">
        <v>33497820000</v>
      </c>
      <c r="K27" s="12">
        <v>0</v>
      </c>
      <c r="L27" s="12">
        <v>0</v>
      </c>
      <c r="M27" s="12">
        <v>33497820000</v>
      </c>
      <c r="N27" s="12">
        <v>0</v>
      </c>
      <c r="O27" s="19">
        <f t="shared" si="2"/>
        <v>33497820000</v>
      </c>
    </row>
    <row r="28" spans="1:15" ht="16.5" thickTop="1" thickBot="1" x14ac:dyDescent="0.3">
      <c r="A28" s="10" t="s">
        <v>10</v>
      </c>
      <c r="B28" s="10" t="s">
        <v>18</v>
      </c>
      <c r="C28" s="10" t="s">
        <v>13</v>
      </c>
      <c r="D28" s="10"/>
      <c r="E28" s="10"/>
      <c r="F28" s="10" t="s">
        <v>12</v>
      </c>
      <c r="G28" s="10" t="s">
        <v>13</v>
      </c>
      <c r="H28" s="10" t="s">
        <v>14</v>
      </c>
      <c r="I28" s="11" t="s">
        <v>44</v>
      </c>
      <c r="J28" s="12">
        <v>0</v>
      </c>
      <c r="K28" s="12">
        <v>16000000</v>
      </c>
      <c r="L28" s="12">
        <v>0</v>
      </c>
      <c r="M28" s="12">
        <v>16000000</v>
      </c>
      <c r="N28" s="12">
        <v>0</v>
      </c>
      <c r="O28" s="19">
        <f t="shared" si="2"/>
        <v>16000000</v>
      </c>
    </row>
    <row r="29" spans="1:15" ht="24" thickTop="1" thickBot="1" x14ac:dyDescent="0.3">
      <c r="A29" s="10" t="s">
        <v>10</v>
      </c>
      <c r="B29" s="10" t="s">
        <v>18</v>
      </c>
      <c r="C29" s="10" t="s">
        <v>45</v>
      </c>
      <c r="D29" s="10" t="s">
        <v>46</v>
      </c>
      <c r="E29" s="10" t="s">
        <v>21</v>
      </c>
      <c r="F29" s="10" t="s">
        <v>12</v>
      </c>
      <c r="G29" s="10" t="s">
        <v>13</v>
      </c>
      <c r="H29" s="10" t="s">
        <v>14</v>
      </c>
      <c r="I29" s="11" t="s">
        <v>47</v>
      </c>
      <c r="J29" s="12">
        <v>41035343000</v>
      </c>
      <c r="K29" s="12">
        <v>0</v>
      </c>
      <c r="L29" s="12">
        <v>0</v>
      </c>
      <c r="M29" s="12">
        <v>41035343000</v>
      </c>
      <c r="N29" s="12">
        <v>5500000000</v>
      </c>
      <c r="O29" s="19">
        <f t="shared" si="2"/>
        <v>35535343000</v>
      </c>
    </row>
    <row r="30" spans="1:15" ht="43.5" customHeight="1" thickTop="1" thickBot="1" x14ac:dyDescent="0.3">
      <c r="A30" s="9" t="s">
        <v>10</v>
      </c>
      <c r="B30" s="9" t="s">
        <v>48</v>
      </c>
      <c r="C30" s="9"/>
      <c r="D30" s="9"/>
      <c r="E30" s="9"/>
      <c r="F30" s="9"/>
      <c r="G30" s="9"/>
      <c r="H30" s="9"/>
      <c r="I30" s="1" t="s">
        <v>89</v>
      </c>
      <c r="J30" s="13">
        <f>+J31+J32</f>
        <v>16443374000</v>
      </c>
      <c r="K30" s="13">
        <f t="shared" ref="K30:N30" si="5">+K31+K32</f>
        <v>0</v>
      </c>
      <c r="L30" s="13">
        <f t="shared" si="5"/>
        <v>0</v>
      </c>
      <c r="M30" s="13">
        <f t="shared" si="5"/>
        <v>16443374000</v>
      </c>
      <c r="N30" s="13">
        <f t="shared" si="5"/>
        <v>0</v>
      </c>
      <c r="O30" s="17">
        <f t="shared" si="2"/>
        <v>16443374000</v>
      </c>
    </row>
    <row r="31" spans="1:15" ht="16.5" thickTop="1" thickBot="1" x14ac:dyDescent="0.3">
      <c r="A31" s="10" t="s">
        <v>10</v>
      </c>
      <c r="B31" s="10" t="s">
        <v>48</v>
      </c>
      <c r="C31" s="10" t="s">
        <v>11</v>
      </c>
      <c r="D31" s="10"/>
      <c r="E31" s="10"/>
      <c r="F31" s="10" t="s">
        <v>12</v>
      </c>
      <c r="G31" s="10" t="s">
        <v>13</v>
      </c>
      <c r="H31" s="10" t="s">
        <v>14</v>
      </c>
      <c r="I31" s="11" t="s">
        <v>49</v>
      </c>
      <c r="J31" s="12">
        <v>14348357000</v>
      </c>
      <c r="K31" s="12">
        <v>0</v>
      </c>
      <c r="L31" s="12">
        <v>0</v>
      </c>
      <c r="M31" s="12">
        <v>14348357000</v>
      </c>
      <c r="N31" s="12">
        <v>0</v>
      </c>
      <c r="O31" s="19">
        <f t="shared" si="2"/>
        <v>14348357000</v>
      </c>
    </row>
    <row r="32" spans="1:15" ht="16.5" thickTop="1" thickBot="1" x14ac:dyDescent="0.3">
      <c r="A32" s="10" t="s">
        <v>10</v>
      </c>
      <c r="B32" s="10" t="s">
        <v>48</v>
      </c>
      <c r="C32" s="10" t="s">
        <v>28</v>
      </c>
      <c r="D32" s="10" t="s">
        <v>11</v>
      </c>
      <c r="E32" s="10"/>
      <c r="F32" s="10" t="s">
        <v>12</v>
      </c>
      <c r="G32" s="10" t="s">
        <v>45</v>
      </c>
      <c r="H32" s="10" t="s">
        <v>50</v>
      </c>
      <c r="I32" s="11" t="s">
        <v>51</v>
      </c>
      <c r="J32" s="12">
        <v>2095017000</v>
      </c>
      <c r="K32" s="12">
        <v>0</v>
      </c>
      <c r="L32" s="12">
        <v>0</v>
      </c>
      <c r="M32" s="12">
        <v>2095017000</v>
      </c>
      <c r="N32" s="12">
        <v>0</v>
      </c>
      <c r="O32" s="19">
        <f t="shared" si="2"/>
        <v>2095017000</v>
      </c>
    </row>
    <row r="33" spans="1:23" ht="28.5" customHeight="1" thickTop="1" thickBot="1" x14ac:dyDescent="0.3">
      <c r="A33" s="9" t="s">
        <v>52</v>
      </c>
      <c r="B33" s="9"/>
      <c r="C33" s="9"/>
      <c r="D33" s="9"/>
      <c r="E33" s="9"/>
      <c r="F33" s="9"/>
      <c r="G33" s="9"/>
      <c r="H33" s="9"/>
      <c r="I33" s="1" t="s">
        <v>90</v>
      </c>
      <c r="J33" s="13">
        <f>SUM(J34:J45)</f>
        <v>204390636350</v>
      </c>
      <c r="K33" s="13">
        <f t="shared" ref="K33:N33" si="6">SUM(K34:K45)</f>
        <v>0</v>
      </c>
      <c r="L33" s="13">
        <f t="shared" si="6"/>
        <v>0</v>
      </c>
      <c r="M33" s="13">
        <f t="shared" si="6"/>
        <v>204390636350</v>
      </c>
      <c r="N33" s="13">
        <f t="shared" si="6"/>
        <v>47554685736</v>
      </c>
      <c r="O33" s="17">
        <f t="shared" si="2"/>
        <v>156835950614</v>
      </c>
    </row>
    <row r="34" spans="1:23" ht="46.5" thickTop="1" thickBot="1" x14ac:dyDescent="0.3">
      <c r="A34" s="10" t="s">
        <v>52</v>
      </c>
      <c r="B34" s="10" t="s">
        <v>53</v>
      </c>
      <c r="C34" s="10" t="s">
        <v>54</v>
      </c>
      <c r="D34" s="10" t="s">
        <v>55</v>
      </c>
      <c r="E34" s="10" t="s">
        <v>56</v>
      </c>
      <c r="F34" s="10" t="s">
        <v>12</v>
      </c>
      <c r="G34" s="10" t="s">
        <v>13</v>
      </c>
      <c r="H34" s="10" t="s">
        <v>14</v>
      </c>
      <c r="I34" s="11" t="s">
        <v>57</v>
      </c>
      <c r="J34" s="12">
        <v>2879089992</v>
      </c>
      <c r="K34" s="12">
        <v>0</v>
      </c>
      <c r="L34" s="12">
        <v>0</v>
      </c>
      <c r="M34" s="12">
        <v>2879089992</v>
      </c>
      <c r="N34" s="12">
        <v>325704217</v>
      </c>
      <c r="O34" s="19">
        <f t="shared" si="2"/>
        <v>2553385775</v>
      </c>
    </row>
    <row r="35" spans="1:23" ht="46.5" thickTop="1" thickBot="1" x14ac:dyDescent="0.3">
      <c r="A35" s="10" t="s">
        <v>52</v>
      </c>
      <c r="B35" s="10" t="s">
        <v>53</v>
      </c>
      <c r="C35" s="10" t="s">
        <v>54</v>
      </c>
      <c r="D35" s="10" t="s">
        <v>55</v>
      </c>
      <c r="E35" s="10" t="s">
        <v>56</v>
      </c>
      <c r="F35" s="10" t="s">
        <v>12</v>
      </c>
      <c r="G35" s="10" t="s">
        <v>58</v>
      </c>
      <c r="H35" s="10" t="s">
        <v>14</v>
      </c>
      <c r="I35" s="11" t="s">
        <v>57</v>
      </c>
      <c r="J35" s="12">
        <v>21150651769</v>
      </c>
      <c r="K35" s="12">
        <v>0</v>
      </c>
      <c r="L35" s="12">
        <v>0</v>
      </c>
      <c r="M35" s="12">
        <v>21150651769</v>
      </c>
      <c r="N35" s="12">
        <v>0</v>
      </c>
      <c r="O35" s="19">
        <f t="shared" si="2"/>
        <v>21150651769</v>
      </c>
    </row>
    <row r="36" spans="1:23" ht="69" thickTop="1" thickBot="1" x14ac:dyDescent="0.3">
      <c r="A36" s="10" t="s">
        <v>52</v>
      </c>
      <c r="B36" s="10" t="s">
        <v>59</v>
      </c>
      <c r="C36" s="10" t="s">
        <v>54</v>
      </c>
      <c r="D36" s="10" t="s">
        <v>60</v>
      </c>
      <c r="E36" s="10" t="s">
        <v>61</v>
      </c>
      <c r="F36" s="10" t="s">
        <v>12</v>
      </c>
      <c r="G36" s="10" t="s">
        <v>13</v>
      </c>
      <c r="H36" s="10" t="s">
        <v>14</v>
      </c>
      <c r="I36" s="11" t="s">
        <v>62</v>
      </c>
      <c r="J36" s="12">
        <v>19570000000</v>
      </c>
      <c r="K36" s="12">
        <v>0</v>
      </c>
      <c r="L36" s="12">
        <v>0</v>
      </c>
      <c r="M36" s="12">
        <v>19570000000</v>
      </c>
      <c r="N36" s="12">
        <v>1600000000</v>
      </c>
      <c r="O36" s="19">
        <f t="shared" si="2"/>
        <v>17970000000</v>
      </c>
    </row>
    <row r="37" spans="1:23" ht="69" thickTop="1" thickBot="1" x14ac:dyDescent="0.3">
      <c r="A37" s="10" t="s">
        <v>52</v>
      </c>
      <c r="B37" s="10" t="s">
        <v>59</v>
      </c>
      <c r="C37" s="10" t="s">
        <v>54</v>
      </c>
      <c r="D37" s="10" t="s">
        <v>63</v>
      </c>
      <c r="E37" s="10" t="s">
        <v>64</v>
      </c>
      <c r="F37" s="10" t="s">
        <v>12</v>
      </c>
      <c r="G37" s="10" t="s">
        <v>13</v>
      </c>
      <c r="H37" s="10" t="s">
        <v>14</v>
      </c>
      <c r="I37" s="11" t="s">
        <v>65</v>
      </c>
      <c r="J37" s="12">
        <v>16568950074</v>
      </c>
      <c r="K37" s="12">
        <v>0</v>
      </c>
      <c r="L37" s="12">
        <v>0</v>
      </c>
      <c r="M37" s="12">
        <v>16568950074</v>
      </c>
      <c r="N37" s="12">
        <v>5500000000</v>
      </c>
      <c r="O37" s="19">
        <f t="shared" si="2"/>
        <v>11068950074</v>
      </c>
    </row>
    <row r="38" spans="1:23" ht="69" thickTop="1" thickBot="1" x14ac:dyDescent="0.3">
      <c r="A38" s="10" t="s">
        <v>52</v>
      </c>
      <c r="B38" s="10" t="s">
        <v>59</v>
      </c>
      <c r="C38" s="10" t="s">
        <v>54</v>
      </c>
      <c r="D38" s="10" t="s">
        <v>66</v>
      </c>
      <c r="E38" s="10" t="s">
        <v>64</v>
      </c>
      <c r="F38" s="10" t="s">
        <v>12</v>
      </c>
      <c r="G38" s="10" t="s">
        <v>13</v>
      </c>
      <c r="H38" s="10" t="s">
        <v>14</v>
      </c>
      <c r="I38" s="11" t="s">
        <v>65</v>
      </c>
      <c r="J38" s="12">
        <v>4005703159</v>
      </c>
      <c r="K38" s="12">
        <v>0</v>
      </c>
      <c r="L38" s="12">
        <v>0</v>
      </c>
      <c r="M38" s="12">
        <v>4005703159</v>
      </c>
      <c r="N38" s="12">
        <v>2368626826</v>
      </c>
      <c r="O38" s="19">
        <f t="shared" si="2"/>
        <v>1637076333</v>
      </c>
    </row>
    <row r="39" spans="1:23" ht="46.5" thickTop="1" thickBot="1" x14ac:dyDescent="0.3">
      <c r="A39" s="10" t="s">
        <v>52</v>
      </c>
      <c r="B39" s="10" t="s">
        <v>59</v>
      </c>
      <c r="C39" s="10" t="s">
        <v>54</v>
      </c>
      <c r="D39" s="10" t="s">
        <v>67</v>
      </c>
      <c r="E39" s="10" t="s">
        <v>68</v>
      </c>
      <c r="F39" s="10" t="s">
        <v>12</v>
      </c>
      <c r="G39" s="10" t="s">
        <v>13</v>
      </c>
      <c r="H39" s="10" t="s">
        <v>14</v>
      </c>
      <c r="I39" s="11" t="s">
        <v>69</v>
      </c>
      <c r="J39" s="12">
        <v>69511933550</v>
      </c>
      <c r="K39" s="12">
        <v>0</v>
      </c>
      <c r="L39" s="12">
        <v>0</v>
      </c>
      <c r="M39" s="12">
        <v>69511933550</v>
      </c>
      <c r="N39" s="12">
        <v>26207153014</v>
      </c>
      <c r="O39" s="19">
        <f t="shared" si="2"/>
        <v>43304780536</v>
      </c>
    </row>
    <row r="40" spans="1:23" ht="57.75" thickTop="1" thickBot="1" x14ac:dyDescent="0.3">
      <c r="A40" s="10" t="s">
        <v>52</v>
      </c>
      <c r="B40" s="10" t="s">
        <v>59</v>
      </c>
      <c r="C40" s="10" t="s">
        <v>54</v>
      </c>
      <c r="D40" s="10" t="s">
        <v>70</v>
      </c>
      <c r="E40" s="10" t="s">
        <v>71</v>
      </c>
      <c r="F40" s="10" t="s">
        <v>12</v>
      </c>
      <c r="G40" s="10" t="s">
        <v>13</v>
      </c>
      <c r="H40" s="10" t="s">
        <v>14</v>
      </c>
      <c r="I40" s="11" t="s">
        <v>72</v>
      </c>
      <c r="J40" s="12">
        <v>59646395164</v>
      </c>
      <c r="K40" s="12">
        <v>0</v>
      </c>
      <c r="L40" s="12">
        <v>0</v>
      </c>
      <c r="M40" s="12">
        <v>59646395164</v>
      </c>
      <c r="N40" s="12">
        <v>8918000000</v>
      </c>
      <c r="O40" s="19">
        <f t="shared" si="2"/>
        <v>50728395164</v>
      </c>
    </row>
    <row r="41" spans="1:23" ht="46.5" thickTop="1" thickBot="1" x14ac:dyDescent="0.3">
      <c r="A41" s="10" t="s">
        <v>52</v>
      </c>
      <c r="B41" s="10" t="s">
        <v>59</v>
      </c>
      <c r="C41" s="10" t="s">
        <v>54</v>
      </c>
      <c r="D41" s="10" t="s">
        <v>73</v>
      </c>
      <c r="E41" s="10" t="s">
        <v>74</v>
      </c>
      <c r="F41" s="10" t="s">
        <v>12</v>
      </c>
      <c r="G41" s="10" t="s">
        <v>13</v>
      </c>
      <c r="H41" s="10" t="s">
        <v>14</v>
      </c>
      <c r="I41" s="11" t="s">
        <v>75</v>
      </c>
      <c r="J41" s="12">
        <v>2733955712</v>
      </c>
      <c r="K41" s="12">
        <v>0</v>
      </c>
      <c r="L41" s="12">
        <v>0</v>
      </c>
      <c r="M41" s="12">
        <v>2733955712</v>
      </c>
      <c r="N41" s="12">
        <v>193371336</v>
      </c>
      <c r="O41" s="19">
        <f t="shared" si="2"/>
        <v>2540584376</v>
      </c>
    </row>
    <row r="42" spans="1:23" ht="69" thickTop="1" thickBot="1" x14ac:dyDescent="0.3">
      <c r="A42" s="10" t="s">
        <v>52</v>
      </c>
      <c r="B42" s="10" t="s">
        <v>76</v>
      </c>
      <c r="C42" s="10" t="s">
        <v>54</v>
      </c>
      <c r="D42" s="10" t="s">
        <v>77</v>
      </c>
      <c r="E42" s="10" t="s">
        <v>64</v>
      </c>
      <c r="F42" s="10" t="s">
        <v>12</v>
      </c>
      <c r="G42" s="10" t="s">
        <v>13</v>
      </c>
      <c r="H42" s="10" t="s">
        <v>14</v>
      </c>
      <c r="I42" s="11" t="s">
        <v>65</v>
      </c>
      <c r="J42" s="12">
        <v>152422406</v>
      </c>
      <c r="K42" s="12">
        <v>0</v>
      </c>
      <c r="L42" s="12">
        <v>0</v>
      </c>
      <c r="M42" s="12">
        <v>152422406</v>
      </c>
      <c r="N42" s="12">
        <v>24034875</v>
      </c>
      <c r="O42" s="19">
        <f t="shared" si="2"/>
        <v>128387531</v>
      </c>
    </row>
    <row r="43" spans="1:23" ht="24" thickTop="1" thickBot="1" x14ac:dyDescent="0.3">
      <c r="A43" s="10" t="s">
        <v>52</v>
      </c>
      <c r="B43" s="10" t="s">
        <v>78</v>
      </c>
      <c r="C43" s="10" t="s">
        <v>54</v>
      </c>
      <c r="D43" s="10" t="s">
        <v>79</v>
      </c>
      <c r="E43" s="10" t="s">
        <v>80</v>
      </c>
      <c r="F43" s="10" t="s">
        <v>12</v>
      </c>
      <c r="G43" s="10" t="s">
        <v>13</v>
      </c>
      <c r="H43" s="10" t="s">
        <v>14</v>
      </c>
      <c r="I43" s="11" t="s">
        <v>81</v>
      </c>
      <c r="J43" s="12">
        <v>4911388626</v>
      </c>
      <c r="K43" s="12">
        <v>0</v>
      </c>
      <c r="L43" s="12">
        <v>0</v>
      </c>
      <c r="M43" s="12">
        <v>4911388626</v>
      </c>
      <c r="N43" s="12">
        <v>1418295071</v>
      </c>
      <c r="O43" s="19">
        <f t="shared" si="2"/>
        <v>3493093555</v>
      </c>
    </row>
    <row r="44" spans="1:23" ht="35.25" thickTop="1" thickBot="1" x14ac:dyDescent="0.3">
      <c r="A44" s="10" t="s">
        <v>52</v>
      </c>
      <c r="B44" s="10" t="s">
        <v>78</v>
      </c>
      <c r="C44" s="10" t="s">
        <v>54</v>
      </c>
      <c r="D44" s="10" t="s">
        <v>77</v>
      </c>
      <c r="E44" s="10" t="s">
        <v>82</v>
      </c>
      <c r="F44" s="10" t="s">
        <v>12</v>
      </c>
      <c r="G44" s="10" t="s">
        <v>13</v>
      </c>
      <c r="H44" s="10" t="s">
        <v>14</v>
      </c>
      <c r="I44" s="11" t="s">
        <v>83</v>
      </c>
      <c r="J44" s="12">
        <v>2879089884</v>
      </c>
      <c r="K44" s="12">
        <v>0</v>
      </c>
      <c r="L44" s="12">
        <v>0</v>
      </c>
      <c r="M44" s="12">
        <v>2879089884</v>
      </c>
      <c r="N44" s="12">
        <v>858444383</v>
      </c>
      <c r="O44" s="19">
        <f t="shared" si="2"/>
        <v>2020645501</v>
      </c>
    </row>
    <row r="45" spans="1:23" ht="35.25" thickTop="1" thickBot="1" x14ac:dyDescent="0.3">
      <c r="A45" s="10" t="s">
        <v>52</v>
      </c>
      <c r="B45" s="10" t="s">
        <v>78</v>
      </c>
      <c r="C45" s="10" t="s">
        <v>54</v>
      </c>
      <c r="D45" s="10" t="s">
        <v>84</v>
      </c>
      <c r="E45" s="10" t="s">
        <v>82</v>
      </c>
      <c r="F45" s="10" t="s">
        <v>12</v>
      </c>
      <c r="G45" s="10" t="s">
        <v>13</v>
      </c>
      <c r="H45" s="10" t="s">
        <v>14</v>
      </c>
      <c r="I45" s="11" t="s">
        <v>83</v>
      </c>
      <c r="J45" s="12">
        <v>381056014</v>
      </c>
      <c r="K45" s="12">
        <v>0</v>
      </c>
      <c r="L45" s="12">
        <v>0</v>
      </c>
      <c r="M45" s="12">
        <v>381056014</v>
      </c>
      <c r="N45" s="12">
        <v>141056014</v>
      </c>
      <c r="O45" s="19">
        <f t="shared" si="2"/>
        <v>240000000</v>
      </c>
    </row>
    <row r="46" spans="1:23" ht="28.5" customHeight="1" thickTop="1" thickBot="1" x14ac:dyDescent="0.3">
      <c r="A46" s="10"/>
      <c r="B46" s="10"/>
      <c r="C46" s="10"/>
      <c r="D46" s="10"/>
      <c r="E46" s="10"/>
      <c r="F46" s="10"/>
      <c r="G46" s="10"/>
      <c r="H46" s="10"/>
      <c r="I46" s="11" t="s">
        <v>91</v>
      </c>
      <c r="J46" s="12">
        <f>+J8+J33</f>
        <v>915102115350</v>
      </c>
      <c r="K46" s="12">
        <f t="shared" ref="K46:N46" si="7">+K8+K33</f>
        <v>96118420000</v>
      </c>
      <c r="L46" s="12">
        <f t="shared" si="7"/>
        <v>40016000000</v>
      </c>
      <c r="M46" s="12">
        <f t="shared" si="7"/>
        <v>971204535350</v>
      </c>
      <c r="N46" s="12">
        <f t="shared" si="7"/>
        <v>92520851723</v>
      </c>
      <c r="O46" s="19">
        <f t="shared" si="2"/>
        <v>878683683627</v>
      </c>
    </row>
    <row r="47" spans="1:23" ht="15.75" thickTop="1" x14ac:dyDescent="0.25">
      <c r="A47" s="26" t="s">
        <v>102</v>
      </c>
      <c r="B47" s="26"/>
      <c r="C47" s="26"/>
      <c r="D47" s="26"/>
      <c r="E47" s="26"/>
      <c r="F47" s="27"/>
      <c r="G47" s="27"/>
      <c r="H47" s="4"/>
      <c r="I47" s="5"/>
      <c r="J47" s="5"/>
      <c r="K47" s="3"/>
      <c r="L47" s="3"/>
      <c r="M47" s="3"/>
      <c r="P47" s="16"/>
      <c r="Q47" s="16"/>
      <c r="R47" s="28"/>
      <c r="S47" s="5"/>
      <c r="T47" s="5"/>
      <c r="U47" s="5"/>
      <c r="V47" s="29"/>
      <c r="W47" s="29"/>
    </row>
    <row r="48" spans="1:23" x14ac:dyDescent="0.25">
      <c r="A48" s="26" t="s">
        <v>103</v>
      </c>
      <c r="B48" s="26"/>
      <c r="C48" s="26"/>
      <c r="D48" s="26"/>
      <c r="E48" s="26"/>
      <c r="F48" s="27"/>
      <c r="G48" s="27"/>
      <c r="H48" s="4"/>
      <c r="I48" s="5"/>
      <c r="J48" s="5"/>
      <c r="K48" s="3"/>
      <c r="L48" s="3"/>
      <c r="M48" s="3"/>
      <c r="P48" s="16"/>
      <c r="Q48" s="16"/>
      <c r="R48" s="28"/>
      <c r="S48" s="5"/>
      <c r="T48" s="5"/>
      <c r="U48" s="5"/>
      <c r="V48" s="29"/>
      <c r="W48" s="29"/>
    </row>
    <row r="49" spans="1:23" ht="12" customHeight="1" x14ac:dyDescent="0.25">
      <c r="A49" s="26" t="s">
        <v>104</v>
      </c>
      <c r="B49" s="26"/>
      <c r="C49" s="26"/>
      <c r="D49" s="26"/>
      <c r="E49" s="26"/>
      <c r="F49" s="27"/>
      <c r="G49" s="27"/>
      <c r="H49" s="4"/>
      <c r="I49" s="5"/>
      <c r="J49" s="5"/>
      <c r="K49" s="3"/>
      <c r="L49" s="3"/>
      <c r="M49" s="3"/>
      <c r="P49" s="16"/>
      <c r="Q49" s="16"/>
      <c r="R49" s="28"/>
      <c r="S49" s="5"/>
      <c r="T49" s="5"/>
      <c r="U49" s="5"/>
      <c r="V49" s="29"/>
      <c r="W49" s="29"/>
    </row>
    <row r="50" spans="1:23" x14ac:dyDescent="0.25">
      <c r="A50" s="26" t="s">
        <v>105</v>
      </c>
      <c r="B50" s="26"/>
      <c r="C50" s="26"/>
      <c r="D50" s="26"/>
      <c r="E50" s="26"/>
      <c r="F50" s="27"/>
      <c r="G50" s="27"/>
      <c r="H50" s="4"/>
      <c r="I50" s="5"/>
      <c r="J50" s="5"/>
      <c r="K50" s="3"/>
      <c r="L50" s="3"/>
      <c r="M50" s="3"/>
      <c r="P50" s="16"/>
      <c r="Q50" s="16"/>
      <c r="R50" s="28"/>
      <c r="S50" s="5"/>
      <c r="T50" s="5"/>
      <c r="U50" s="5"/>
      <c r="V50" s="29"/>
      <c r="W50" s="29"/>
    </row>
    <row r="51" spans="1:23" x14ac:dyDescent="0.25">
      <c r="A51" s="26" t="s">
        <v>106</v>
      </c>
      <c r="B51" s="26"/>
      <c r="C51" s="26"/>
      <c r="D51" s="26"/>
      <c r="E51" s="26"/>
      <c r="F51" s="26"/>
      <c r="G51" s="26"/>
      <c r="H51" s="3"/>
      <c r="I51" s="3"/>
      <c r="J51" s="3"/>
      <c r="K51" s="3"/>
      <c r="L51" s="3"/>
      <c r="M51" s="3"/>
      <c r="P51" s="16"/>
      <c r="Q51" s="16"/>
      <c r="R51" s="28"/>
      <c r="S51" s="5"/>
      <c r="T51" s="5"/>
      <c r="U51" s="5"/>
      <c r="V51" s="29"/>
      <c r="W51" s="29"/>
    </row>
    <row r="52" spans="1:23" ht="15" customHeight="1" x14ac:dyDescent="0.25">
      <c r="A52" s="26" t="s">
        <v>107</v>
      </c>
      <c r="B52" s="26"/>
      <c r="C52" s="26"/>
      <c r="D52" s="26"/>
      <c r="E52" s="26"/>
      <c r="F52" s="26"/>
      <c r="G52" s="26"/>
      <c r="H52" s="3"/>
      <c r="I52" s="3"/>
      <c r="J52" s="3"/>
      <c r="K52" s="3"/>
      <c r="L52" s="3"/>
      <c r="M52" s="3"/>
      <c r="P52" s="16"/>
      <c r="Q52" s="16"/>
      <c r="R52" s="28"/>
      <c r="S52" s="5"/>
      <c r="T52" s="5"/>
      <c r="U52" s="3"/>
      <c r="V52" s="3"/>
    </row>
    <row r="53" spans="1:23" ht="13.5" customHeight="1" x14ac:dyDescent="0.25">
      <c r="A53" s="26" t="s">
        <v>108</v>
      </c>
      <c r="B53" s="26"/>
      <c r="C53" s="26"/>
      <c r="D53" s="26"/>
      <c r="E53" s="26"/>
      <c r="F53" s="26"/>
      <c r="G53" s="26"/>
      <c r="H53" s="3"/>
      <c r="I53" s="3"/>
      <c r="J53" s="3"/>
      <c r="K53" s="3"/>
      <c r="L53" s="3"/>
      <c r="M53" s="3"/>
      <c r="N53" s="3"/>
      <c r="O53" s="3"/>
      <c r="P53" s="3"/>
      <c r="Q53" s="3"/>
      <c r="R53" s="3"/>
      <c r="S53" s="3"/>
      <c r="T53" s="3"/>
    </row>
    <row r="54" spans="1:23" ht="12.75" customHeight="1" x14ac:dyDescent="0.25">
      <c r="A54" s="26" t="s">
        <v>110</v>
      </c>
      <c r="B54" s="26"/>
      <c r="C54" s="26"/>
      <c r="D54" s="26"/>
      <c r="E54" s="26"/>
      <c r="F54" s="26"/>
      <c r="G54" s="26"/>
      <c r="H54" s="3"/>
      <c r="I54" s="3"/>
      <c r="J54" s="3"/>
      <c r="K54" s="3"/>
      <c r="L54" s="3"/>
      <c r="M54" s="3"/>
      <c r="N54" s="3"/>
      <c r="O54" s="3"/>
      <c r="P54" s="3"/>
      <c r="Q54" s="3"/>
      <c r="R54" s="3"/>
      <c r="S54" s="3"/>
      <c r="T54" s="3"/>
      <c r="V54" s="5"/>
      <c r="W54" s="5"/>
    </row>
    <row r="55" spans="1:23" x14ac:dyDescent="0.25">
      <c r="A55" s="26" t="s">
        <v>109</v>
      </c>
      <c r="B55" s="26"/>
      <c r="C55" s="26"/>
      <c r="D55" s="26"/>
      <c r="E55" s="26"/>
      <c r="F55" s="27"/>
      <c r="G55" s="27"/>
      <c r="H55" s="4"/>
      <c r="I55" s="5"/>
      <c r="J55" s="5"/>
      <c r="K55" s="3"/>
      <c r="L55" s="3"/>
      <c r="M55" s="3"/>
      <c r="P55" s="16"/>
      <c r="Q55" s="16"/>
      <c r="R55" s="16"/>
      <c r="S55" s="16"/>
      <c r="T55" s="4"/>
      <c r="U55" s="5"/>
    </row>
    <row r="56" spans="1:23" x14ac:dyDescent="0.25">
      <c r="O56" s="18"/>
    </row>
    <row r="57" spans="1:23" x14ac:dyDescent="0.25">
      <c r="O57" s="18"/>
    </row>
    <row r="58" spans="1:23" x14ac:dyDescent="0.25">
      <c r="O58" s="18"/>
    </row>
    <row r="59" spans="1:23" x14ac:dyDescent="0.25">
      <c r="O59" s="18"/>
    </row>
    <row r="60" spans="1:23" x14ac:dyDescent="0.25">
      <c r="O60" s="18"/>
    </row>
    <row r="61" spans="1:23" x14ac:dyDescent="0.25">
      <c r="O61" s="18"/>
    </row>
    <row r="62" spans="1:23" x14ac:dyDescent="0.25">
      <c r="O62" s="18"/>
    </row>
    <row r="63" spans="1:23" x14ac:dyDescent="0.25">
      <c r="O63" s="18"/>
    </row>
    <row r="64" spans="1:23" x14ac:dyDescent="0.25">
      <c r="O64" s="18"/>
    </row>
    <row r="65" spans="15:15" x14ac:dyDescent="0.25">
      <c r="O65" s="18"/>
    </row>
    <row r="66" spans="15:15" x14ac:dyDescent="0.25">
      <c r="O66" s="18"/>
    </row>
    <row r="81" spans="1:15" x14ac:dyDescent="0.25">
      <c r="A81" s="7"/>
      <c r="B81" s="7"/>
      <c r="C81" s="7"/>
      <c r="D81" s="7"/>
      <c r="E81" s="7"/>
      <c r="F81" s="7"/>
      <c r="G81" s="7"/>
      <c r="H81" s="7"/>
      <c r="I81" s="7"/>
      <c r="J81" s="7"/>
      <c r="K81" s="7"/>
      <c r="L81" s="7"/>
      <c r="M81" s="7"/>
      <c r="N81" s="7"/>
      <c r="O81" s="7"/>
    </row>
    <row r="82" spans="1:15" x14ac:dyDescent="0.25">
      <c r="A82" s="7"/>
      <c r="B82" s="7"/>
      <c r="C82" s="7"/>
      <c r="D82" s="7"/>
      <c r="E82" s="7"/>
      <c r="F82" s="7"/>
      <c r="G82" s="7"/>
      <c r="H82" s="7"/>
      <c r="I82" s="7"/>
      <c r="J82" s="7"/>
      <c r="K82" s="7"/>
      <c r="L82" s="7"/>
      <c r="M82" s="7"/>
      <c r="N82" s="7"/>
      <c r="O82" s="7"/>
    </row>
    <row r="83" spans="1:15" x14ac:dyDescent="0.25">
      <c r="A83" s="7"/>
      <c r="B83" s="7"/>
      <c r="C83" s="7"/>
      <c r="D83" s="7"/>
      <c r="E83" s="7"/>
      <c r="F83" s="7"/>
      <c r="G83" s="7"/>
      <c r="H83" s="7"/>
      <c r="I83" s="7"/>
      <c r="J83" s="7"/>
      <c r="K83" s="7"/>
      <c r="L83" s="7"/>
      <c r="M83" s="7"/>
      <c r="N83" s="7"/>
      <c r="O83" s="7"/>
    </row>
    <row r="84" spans="1:15" x14ac:dyDescent="0.25">
      <c r="A84" s="7"/>
      <c r="B84" s="7"/>
      <c r="C84" s="7"/>
      <c r="D84" s="7"/>
      <c r="E84" s="7"/>
      <c r="F84" s="7"/>
      <c r="G84" s="7"/>
      <c r="H84" s="7"/>
      <c r="I84" s="7"/>
      <c r="J84" s="7"/>
      <c r="K84" s="7"/>
      <c r="L84" s="7"/>
      <c r="M84" s="7"/>
      <c r="N84" s="7"/>
      <c r="O84" s="7"/>
    </row>
    <row r="85" spans="1:15" x14ac:dyDescent="0.25">
      <c r="A85" s="7"/>
      <c r="B85" s="7"/>
      <c r="C85" s="7"/>
      <c r="D85" s="7"/>
      <c r="E85" s="7"/>
      <c r="F85" s="7"/>
      <c r="G85" s="7"/>
      <c r="H85" s="7"/>
      <c r="I85" s="7"/>
      <c r="J85" s="7"/>
      <c r="K85" s="7"/>
      <c r="L85" s="7"/>
      <c r="M85" s="7"/>
      <c r="N85" s="7"/>
      <c r="O85" s="7"/>
    </row>
  </sheetData>
  <mergeCells count="4">
    <mergeCell ref="A3:O3"/>
    <mergeCell ref="A4:O4"/>
    <mergeCell ref="A5:O5"/>
    <mergeCell ref="M6:O6"/>
  </mergeCells>
  <printOptions horizontalCentered="1"/>
  <pageMargins left="0.78740157480314965" right="0.78740157480314965" top="0.78740157480314965" bottom="0.78740157480314965" header="0.78740157480314965" footer="0.78740157480314965"/>
  <pageSetup paperSize="14" scale="7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GESTION GENERAL</vt:lpstr>
      <vt:lpstr>'GESTION GENERAL'!Títulos_a_imprimir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Moreno Moscoso</dc:creator>
  <cp:lastModifiedBy>Maria del Carmen Moreno Moscoso</cp:lastModifiedBy>
  <cp:lastPrinted>2024-07-05T15:01:57Z</cp:lastPrinted>
  <dcterms:created xsi:type="dcterms:W3CDTF">2024-07-01T22:52:35Z</dcterms:created>
  <dcterms:modified xsi:type="dcterms:W3CDTF">2024-07-05T15:01:59Z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