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cmoreno\AppData\Local\Microsoft\Windows\INetCache\Content.Outlook\DE8KWNZW\"/>
    </mc:Choice>
  </mc:AlternateContent>
  <bookViews>
    <workbookView xWindow="240" yWindow="120" windowWidth="18060" windowHeight="7050"/>
  </bookViews>
  <sheets>
    <sheet name="GESTIÓN GENERAL " sheetId="1" r:id="rId1"/>
  </sheets>
  <definedNames>
    <definedName name="_xlnm.Print_Titles" localSheetId="0">'GESTIÓN GENERAL '!$8:$8</definedName>
  </definedNames>
  <calcPr calcId="152511"/>
</workbook>
</file>

<file path=xl/calcChain.xml><?xml version="1.0" encoding="utf-8"?>
<calcChain xmlns="http://schemas.openxmlformats.org/spreadsheetml/2006/main">
  <c r="M34" i="1" l="1"/>
  <c r="L34" i="1"/>
  <c r="K34" i="1"/>
  <c r="J34" i="1"/>
  <c r="M32" i="1"/>
  <c r="L32" i="1"/>
  <c r="K32" i="1"/>
  <c r="J32" i="1"/>
  <c r="M29" i="1"/>
  <c r="L29" i="1"/>
  <c r="K29" i="1"/>
  <c r="J29" i="1"/>
  <c r="M16" i="1"/>
  <c r="L16" i="1"/>
  <c r="K16" i="1"/>
  <c r="J16" i="1"/>
  <c r="M14" i="1"/>
  <c r="L14" i="1"/>
  <c r="K14" i="1"/>
  <c r="J14" i="1"/>
  <c r="M10" i="1"/>
  <c r="L10" i="1"/>
  <c r="K10" i="1"/>
  <c r="J10" i="1"/>
  <c r="K9" i="1" l="1"/>
  <c r="K53" i="1" s="1"/>
  <c r="M9" i="1"/>
  <c r="M53" i="1" s="1"/>
  <c r="J9" i="1"/>
  <c r="J53" i="1" s="1"/>
  <c r="L9" i="1"/>
  <c r="L53" i="1" s="1"/>
</calcChain>
</file>

<file path=xl/sharedStrings.xml><?xml version="1.0" encoding="utf-8"?>
<sst xmlns="http://schemas.openxmlformats.org/spreadsheetml/2006/main" count="357" uniqueCount="112">
  <si>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</si>
  <si>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</si>
  <si>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</si>
  <si>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</si>
  <si>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</si>
  <si>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</si>
  <si>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</si>
  <si>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</si>
  <si>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</si>
  <si>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</si>
  <si>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</si>
  <si>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</si>
  <si>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</si>
  <si>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</si>
  <si>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</t>
  </si>
  <si>
    <t>01</t>
  </si>
  <si>
    <t>Nación</t>
  </si>
  <si>
    <t>10</t>
  </si>
  <si>
    <t>CSF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</si>
  <si>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</si>
  <si>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</si>
  <si>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</si>
  <si>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</si>
  <si>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</si>
  <si>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</si>
  <si>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001</t>
  </si>
  <si>
    <t>TRANSFERENCIA DE RECURSOS AL PATRIMONIO AUTÓNOMO FIDEICOMISO DE PROMOCIÓN DE EXPORTACIONES - PROEXPORT. ARTÍCULO 33 LEY 1328 DE 2009</t>
  </si>
  <si>
    <t>A ORGANIZACIONES INTERNACIONALES</t>
  </si>
  <si>
    <t>04</t>
  </si>
  <si>
    <t>028</t>
  </si>
  <si>
    <t>RECURSOS A BANCOLDEX</t>
  </si>
  <si>
    <t>029</t>
  </si>
  <si>
    <t>RECURSOS AL FONDO FÍLMICO COLOMBIA (FFC) - LEY 1556 DE 2012</t>
  </si>
  <si>
    <t>058</t>
  </si>
  <si>
    <t>PROGRAMAS PARA EL APOYO A LAS MYPIMES LEY 590 DE 2000</t>
  </si>
  <si>
    <t>002</t>
  </si>
  <si>
    <t>CUOTAS PARTES PENSIONALES (DE PENSIONES)</t>
  </si>
  <si>
    <t>004</t>
  </si>
  <si>
    <t>BONOS PENSIONALES (DE PENSIONES)</t>
  </si>
  <si>
    <t>012</t>
  </si>
  <si>
    <t>INCAPACIDADES Y LICENCIAS DE MATERNIDAD Y PATERNIDAD (NO DE PENSIONES)</t>
  </si>
  <si>
    <t>077</t>
  </si>
  <si>
    <t>MESADAS PENSIONALES - ZONAS FRANCAS (DE PENSIONES)</t>
  </si>
  <si>
    <t>078</t>
  </si>
  <si>
    <t>MESADAS PENSIONALES CONCESIÓN DE SALINAS (DE PENSIONES)</t>
  </si>
  <si>
    <t>SENTENCIAS Y CONCILIACIONES</t>
  </si>
  <si>
    <t>11</t>
  </si>
  <si>
    <t>09</t>
  </si>
  <si>
    <t>TRANSFERENCIA A ARTESANÍAS DE COLOMBIA S.A.</t>
  </si>
  <si>
    <t>08</t>
  </si>
  <si>
    <t>IMPUESTOS</t>
  </si>
  <si>
    <t>SSF</t>
  </si>
  <si>
    <t>CUOTA DE FISCALIZACIÓN Y AUDITAJE</t>
  </si>
  <si>
    <t>B</t>
  </si>
  <si>
    <t>APORTES AL FONDO DE CONTINGENCIAS</t>
  </si>
  <si>
    <t>C</t>
  </si>
  <si>
    <t>3501</t>
  </si>
  <si>
    <t>0200</t>
  </si>
  <si>
    <t>2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</si>
  <si>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</si>
  <si>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</si>
  <si>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</si>
  <si>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</si>
  <si>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</si>
  <si>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</si>
  <si>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</t>
  </si>
  <si>
    <t>18</t>
  </si>
  <si>
    <t>IMPLEMENTACIÓN  DE INSTRUMENTOS QUE MEJOREN LA PRODUCTIVIDAD Y COMPETITIVIDAD DE LAS EMPRESAS PARA INCREMENTAR, DIVERSIFICAR Y SOFISTICAR LA OFERTA  NACIONAL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</si>
  <si>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</si>
  <si>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</si>
  <si>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</si>
  <si>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</si>
  <si>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</si>
  <si>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</si>
  <si>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</si>
  <si>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</si>
  <si>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</si>
  <si>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</si>
  <si>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25</t>
  </si>
  <si>
    <t>FORTALECIMIENTO DEL ENTORNO COMPETITIVO EN LA INDUSTRIA A NIVEL  NACIONAL</t>
  </si>
  <si>
    <t>26</t>
  </si>
  <si>
    <t>APOYO A LA INDUSTRIA MANUFACTURERA COLOMBIANA PARA LA SOSTENIBILIDAD  NACIONAL</t>
  </si>
  <si>
    <t>3503</t>
  </si>
  <si>
    <t>4</t>
  </si>
  <si>
    <t>IMPLEMENTACIÓN REGISTRO SUSTANCIAS QUÍMICAS DE USO INDUSTRIAL A NIVEL  NACIONAL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</si>
  <si>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</si>
  <si>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</si>
  <si>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6</t>
  </si>
  <si>
    <t>MEJORAMIENTO EN LA APLICACIÓN Y CONVERGENCIA HACIA ESTÁNDARES INTERNACIONALES DE INFORMACIÓN FINANCIERA Y DE ASEGURAMIENTO DE LA INFORMACIÓN A NIVEL   NACIONAL</t>
  </si>
  <si>
    <t>3599</t>
  </si>
  <si>
    <t>AMPLIACIÓN DE LA CAPACIDAD DE LOS SERVICIOS DE LAS TECNOLOGÍAS DE INFORMACIÓN EN EL MINCIT  NACIONAL</t>
  </si>
  <si>
    <t>FORTALECIMIENTO EN LA GESTIÓN ADMINISTRATIVA E INSTITUCIONAL DEL MINISTERIO DE COMERCIO, INDUSTRIA Y TURISMO A NIVEL   NACIONAL</t>
  </si>
  <si>
    <t>GASTOS DE PERSONAL</t>
  </si>
  <si>
    <t>GASTOS DE FUNCIONAMIENTO</t>
  </si>
  <si>
    <t>ADQUISICION DE BIENES Y SEERVICIOS</t>
  </si>
  <si>
    <t>TRANSFERENCIAS CORRIENTES</t>
  </si>
  <si>
    <t>GASTOS POR TRIBUTOS, MULTAS, SANCIONES E INTERESES DE MORA</t>
  </si>
  <si>
    <t>SERVICIO DE LA DEUDA PUBLICA</t>
  </si>
  <si>
    <t xml:space="preserve">GASTOS DE INVERSION </t>
  </si>
  <si>
    <t>TOTAL PRESUPUESTO A+B+C</t>
  </si>
  <si>
    <t>MINISTERIO DE COMERCIO INDUSTRIA Y TURISMO</t>
  </si>
  <si>
    <t>UNIDAD EJECUTORA 350101-000 GESTIÓN GENERAL</t>
  </si>
  <si>
    <t xml:space="preserve">Fuente de Información: SIIF Nación </t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</si>
  <si>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2276 del 29 de noviembre de 2022. Por la cual se decreta el presupuesto de rentas y recursos de capital y ley de apropiaciones para la vigencia fiscal del 1o. de enero al 31 de diciembre de 2023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</si>
  <si>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2590 del 23 de diciembre de 2022.  Por el cual se liquida el Presupuesto General de la Nación para la vigencia fiscal de 2023, se detallan las apropiaciones y se clasifican y definen los gastos. </t>
    </r>
  </si>
  <si>
    <r>
      <rPr>
        <b/>
        <sz val="8"/>
        <rFont val="Arial"/>
        <family val="2"/>
      </rPr>
      <t>Nota 3</t>
    </r>
    <r>
      <rPr>
        <sz val="8"/>
        <rFont val="Arial"/>
        <family val="2"/>
      </rPr>
      <t>: Resolución No. 0570 del 07 de Marzo de 2023 " Por la cual se efectúa una distribución en el Presupuesrto de Gastos de Funcionamiento del Ministerio de Hacienda y Crédito Público para la vigencia fiscal de 2023"</t>
    </r>
  </si>
  <si>
    <r>
      <rPr>
        <b/>
        <sz val="8"/>
        <color rgb="FF201F1E"/>
        <rFont val="Arial"/>
        <family val="2"/>
      </rPr>
      <t>Nota 4</t>
    </r>
    <r>
      <rPr>
        <sz val="8"/>
        <color rgb="FF201F1E"/>
        <rFont val="Arial"/>
        <family val="2"/>
      </rPr>
      <t>:Resolución No.0568 de mayo de 2023 Por la cual se efectúa un traslado en el presupuesto de funcionamiento de la Sección 3501 Ministerio de Comercio, Industria y Turismo, Unidad Ejecutora 3501-01 Gestión General en la vigencia fiscal de 2023.($2.503.400)</t>
    </r>
  </si>
  <si>
    <r>
      <rPr>
        <b/>
        <sz val="8"/>
        <color rgb="FF201F1E"/>
        <rFont val="Arial"/>
        <family val="2"/>
      </rPr>
      <t>Nota 5</t>
    </r>
    <r>
      <rPr>
        <sz val="8"/>
        <color rgb="FF201F1E"/>
        <rFont val="Arial"/>
        <family val="2"/>
      </rPr>
      <t>: Resolución No. 0569 de mayo de 2023 Por la cual se efectúa un traslado en el presupuesto de funcionamiento de la Sección 3501 Ministerio de Comercio, Industria y Turismo, Unidad Ejecutora 3501-01 Gestión General en la vigencia fiscal de 2023.($732.522.520)</t>
    </r>
  </si>
  <si>
    <t>PRESUPUESTO APROBADO CON CORTE AL 30 DE JUNIO DE 2023</t>
  </si>
  <si>
    <t>FECHA DE GENERACIÓN: JULIO 4 DE 2023</t>
  </si>
  <si>
    <r>
      <rPr>
        <b/>
        <sz val="8"/>
        <color rgb="FF201F1E"/>
        <rFont val="Arial"/>
        <family val="2"/>
      </rPr>
      <t>Nota 6</t>
    </r>
    <r>
      <rPr>
        <sz val="8"/>
        <color rgb="FF201F1E"/>
        <rFont val="Arial"/>
        <family val="2"/>
      </rPr>
      <t>: Resolución 0639 de fecha 2 de junio de 2023. Por la cual se efectúa un traslado en el presupuesto de funcionamiento de  $la sección 3501 Ministerio de Comercio, Industria y Turismo, Unidad Ejecutora 3501-01 Gestión General en la vigencia fiscal de 2023.  $30.000.000.</t>
    </r>
  </si>
  <si>
    <r>
      <rPr>
        <b/>
        <sz val="8"/>
        <color rgb="FF201F1E"/>
        <rFont val="Arial"/>
        <family val="2"/>
      </rPr>
      <t>Nota 7</t>
    </r>
    <r>
      <rPr>
        <sz val="8"/>
        <color rgb="FF201F1E"/>
        <rFont val="Arial"/>
        <family val="2"/>
      </rPr>
      <t>: Resolución1556 de fecha 23 de junio de 2023. Por la cual se efectúa una distribución en el presupuesto de Gastos de Funcionamiento del Ministerio de Hacienda y Crédito Público para la vigencia fiscal de 2023.  $15.000.000.000.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</si>
</sst>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Verdana"/>
      <family val="2"/>
    </font>
    <font>
      <sz val="8"/>
      <color rgb="FF000000"/>
      <name val="Verdana"/>
      <family val="2"/>
    </font>
    <font>
      <sz val="9"/>
      <name val="Verdana"/>
      <family val="2"/>
    </font>
    <font>
      <sz val="8"/>
      <name val="Verdana"/>
      <family val="2"/>
    </font>
    <font>
      <sz val="8"/>
      <name val="Calibri"/>
      <family val="2"/>
    </font>
    <font>
      <sz val="11"/>
      <name val="Calibri"/>
      <family val="2"/>
    </font>
    <font>
      <b/>
      <sz val="8"/>
      <color theme="0"/>
      <name val="Verdana"/>
      <family val="2"/>
    </font>
    <font>
      <b/>
      <sz val="8"/>
      <color rgb="FF000000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rgb="FF201F1E"/>
      <name val="Arial"/>
      <family val="2"/>
    </font>
    <font>
      <b/>
      <sz val="8"/>
      <color rgb="FF201F1E"/>
      <name val="Arial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b/>
      <sz val="8"/>
      <color rgb="FF000000"/>
      <name val="Arial Narrow"/>
      <family val="2"/>
    </font>
    <font>
      <sz val="12"/>
      <color rgb="FF000000"/>
      <name val="Wingdings"/>
      <charset val="2"/>
    </font>
    <font>
      <b/>
      <sz val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9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4" fillId="0" borderId="0" xfId="0" applyFont="1" applyFill="1" applyBorder="1"/>
    <xf numFmtId="0" fontId="6" fillId="0" borderId="0" xfId="0" applyFont="1" applyFill="1" applyBorder="1"/>
    <xf numFmtId="10" fontId="5" fillId="0" borderId="0" xfId="0" applyNumberFormat="1" applyFont="1" applyFill="1" applyBorder="1"/>
    <xf numFmtId="10" fontId="6" fillId="0" borderId="0" xfId="0" applyNumberFormat="1" applyFont="1" applyFill="1" applyBorder="1"/>
    <xf numFmtId="10" fontId="4" fillId="0" borderId="0" xfId="0" applyNumberFormat="1" applyFont="1" applyFill="1" applyBorder="1"/>
    <xf numFmtId="0" fontId="7" fillId="0" borderId="0" xfId="0" applyFont="1" applyFill="1" applyBorder="1"/>
    <xf numFmtId="10" fontId="7" fillId="0" borderId="0" xfId="0" applyNumberFormat="1" applyFont="1" applyFill="1" applyBorder="1"/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9" fillId="2" borderId="1" xfId="0" applyNumberFormat="1" applyFont="1" applyFill="1" applyBorder="1" applyAlignment="1">
      <alignment horizontal="center" vertical="center" wrapText="1" readingOrder="1"/>
    </xf>
    <xf numFmtId="0" fontId="9" fillId="2" borderId="1" xfId="0" applyNumberFormat="1" applyFont="1" applyFill="1" applyBorder="1" applyAlignment="1">
      <alignment vertical="center" wrapText="1" readingOrder="1"/>
    </xf>
    <xf numFmtId="7" fontId="9" fillId="2" borderId="1" xfId="0" applyNumberFormat="1" applyFont="1" applyFill="1" applyBorder="1" applyAlignment="1">
      <alignment vertical="center" wrapText="1" readingOrder="1"/>
    </xf>
    <xf numFmtId="164" fontId="9" fillId="2" borderId="1" xfId="0" applyNumberFormat="1" applyFont="1" applyFill="1" applyBorder="1" applyAlignment="1">
      <alignment vertical="center" wrapText="1" readingOrder="1"/>
    </xf>
    <xf numFmtId="0" fontId="9" fillId="2" borderId="1" xfId="0" applyNumberFormat="1" applyFont="1" applyFill="1" applyBorder="1" applyAlignment="1">
      <alignment horizontal="left" vertical="center" wrapText="1" readingOrder="1"/>
    </xf>
    <xf numFmtId="164" fontId="9" fillId="2" borderId="1" xfId="0" applyNumberFormat="1" applyFont="1" applyFill="1" applyBorder="1" applyAlignment="1">
      <alignment horizontal="right" vertical="center" wrapText="1" readingOrder="1"/>
    </xf>
    <xf numFmtId="0" fontId="8" fillId="3" borderId="1" xfId="0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/>
    <xf numFmtId="0" fontId="17" fillId="0" borderId="0" xfId="0" applyFont="1" applyFill="1" applyBorder="1" applyAlignment="1">
      <alignment horizontal="left" vertical="center" indent="5"/>
    </xf>
    <xf numFmtId="0" fontId="1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4" fillId="0" borderId="0" xfId="0" applyNumberFormat="1" applyFont="1" applyFill="1" applyBorder="1" applyAlignment="1">
      <alignment horizontal="left" vertical="center" wrapText="1" readingOrder="1"/>
    </xf>
    <xf numFmtId="0" fontId="15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 readingOrder="1"/>
    </xf>
    <xf numFmtId="0" fontId="16" fillId="0" borderId="2" xfId="0" applyNumberFormat="1" applyFont="1" applyFill="1" applyBorder="1" applyAlignment="1">
      <alignment horizontal="right" vertical="center" wrapText="1" readingOrder="1"/>
    </xf>
    <xf numFmtId="0" fontId="18" fillId="0" borderId="2" xfId="0" applyFont="1" applyFill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47625</xdr:colOff>
      <xdr:row>2</xdr:row>
      <xdr:rowOff>123825</xdr:rowOff>
    </xdr:to>
    <xdr:pic>
      <xdr:nvPicPr>
        <xdr:cNvPr id="2" name="Imagen 1" descr="cid:image001.png@01D98E73.A0D706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5048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514350</xdr:colOff>
      <xdr:row>0</xdr:row>
      <xdr:rowOff>1</xdr:rowOff>
    </xdr:from>
    <xdr:to>
      <xdr:col>13</xdr:col>
      <xdr:colOff>0</xdr:colOff>
      <xdr:row>3</xdr:row>
      <xdr:rowOff>19051</xdr:rowOff>
    </xdr:to>
    <xdr:pic>
      <xdr:nvPicPr>
        <xdr:cNvPr id="4" name="Imagen 3" descr="Logo Ministerio de Comercio, Industria y Turism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3425" y="1"/>
          <a:ext cx="21526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6"/>
  <sheetViews>
    <sheetView showGridLines="0" tabSelected="1" topLeftCell="A4" workbookViewId="0">
      <selection activeCell="J53" sqref="J53"/>
    </sheetView>
  </sheetViews>
  <sheetFormatPr baseColWidth="10" defaultRowHeight="15" x14ac:dyDescent="0.25"/>
  <cols>
    <col min="1" max="1" width="7.85546875" customWidth="1"/>
    <col min="2" max="5" width="5.42578125" customWidth="1"/>
    <col min="6" max="6" width="7.140625" customWidth="1"/>
    <col min="7" max="7" width="5.140625" customWidth="1"/>
    <col min="8" max="8" width="5" customWidth="1"/>
    <col min="9" max="9" width="29.7109375" customWidth="1"/>
    <col min="10" max="10" width="21.140625" customWidth="1"/>
    <col min="11" max="11" width="22" customWidth="1"/>
    <col min="12" max="12" width="18.85546875" customWidth="1"/>
    <col min="13" max="13" width="21.140625" customWidth="1"/>
  </cols>
  <sheetData>
    <row r="2" spans="1:17" x14ac:dyDescent="0.25">
      <c r="Q2" s="7"/>
    </row>
    <row r="3" spans="1:17" x14ac:dyDescent="0.25">
      <c r="Q3" s="3"/>
    </row>
    <row r="4" spans="1:17" ht="15.75" x14ac:dyDescent="0.25">
      <c r="A4" s="24" t="s">
        <v>100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"/>
      <c r="Q4" s="3"/>
    </row>
    <row r="5" spans="1:17" ht="20.25" customHeight="1" x14ac:dyDescent="0.25">
      <c r="A5" s="24" t="s">
        <v>108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"/>
      <c r="P5" s="7"/>
      <c r="Q5" s="7"/>
    </row>
    <row r="6" spans="1:17" ht="18" customHeight="1" x14ac:dyDescent="0.25">
      <c r="A6" s="24" t="s">
        <v>101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"/>
      <c r="P6" s="3"/>
      <c r="Q6" s="7"/>
    </row>
    <row r="7" spans="1:17" ht="25.5" customHeight="1" thickBot="1" x14ac:dyDescent="0.3">
      <c r="A7" s="1" t="s">
        <v>0</v>
      </c>
      <c r="B7" s="1" t="s">
        <v>0</v>
      </c>
      <c r="C7" s="1" t="s">
        <v>0</v>
      </c>
      <c r="D7" s="1" t="s">
        <v>0</v>
      </c>
      <c r="E7" s="1" t="s">
        <v>0</v>
      </c>
      <c r="F7" s="1" t="s">
        <v>0</v>
      </c>
      <c r="G7" s="1" t="s">
        <v>0</v>
      </c>
      <c r="H7" s="1" t="s">
        <v>0</v>
      </c>
      <c r="I7" s="1" t="s">
        <v>0</v>
      </c>
      <c r="J7" s="1" t="s">
        <v>0</v>
      </c>
      <c r="K7" s="27" t="s">
        <v>109</v>
      </c>
      <c r="L7" s="28"/>
      <c r="M7" s="28"/>
      <c r="N7" s="2"/>
      <c r="O7" s="7"/>
      <c r="P7" s="3"/>
      <c r="Q7" s="7"/>
    </row>
    <row r="8" spans="1:17" ht="29.25" customHeight="1" thickTop="1" thickBot="1" x14ac:dyDescent="0.3">
      <c r="A8" s="18" t="s">
        <v>1</v>
      </c>
      <c r="B8" s="18" t="s">
        <v>2</v>
      </c>
      <c r="C8" s="18" t="s">
        <v>3</v>
      </c>
      <c r="D8" s="18" t="s">
        <v>4</v>
      </c>
      <c r="E8" s="18" t="s">
        <v>5</v>
      </c>
      <c r="F8" s="18" t="s">
        <v>6</v>
      </c>
      <c r="G8" s="18" t="s">
        <v>7</v>
      </c>
      <c r="H8" s="18" t="s">
        <v>8</v>
      </c>
      <c r="I8" s="18" t="s">
        <v>9</v>
      </c>
      <c r="J8" s="18" t="s">
        <v>10</v>
      </c>
      <c r="K8" s="18" t="s">
        <v>11</v>
      </c>
      <c r="L8" s="18" t="s">
        <v>12</v>
      </c>
      <c r="M8" s="18" t="s">
        <v>13</v>
      </c>
      <c r="N8" s="2"/>
      <c r="O8" s="5"/>
      <c r="P8" s="7"/>
      <c r="Q8" s="7"/>
    </row>
    <row r="9" spans="1:17" ht="35.1" customHeight="1" thickTop="1" thickBot="1" x14ac:dyDescent="0.3">
      <c r="A9" s="12" t="s">
        <v>14</v>
      </c>
      <c r="B9" s="12"/>
      <c r="C9" s="12"/>
      <c r="D9" s="12"/>
      <c r="E9" s="12"/>
      <c r="F9" s="12"/>
      <c r="G9" s="12"/>
      <c r="H9" s="12"/>
      <c r="I9" s="13" t="s">
        <v>93</v>
      </c>
      <c r="J9" s="14">
        <f>+J10+J14+J16+J29</f>
        <v>392430208000</v>
      </c>
      <c r="K9" s="14">
        <f t="shared" ref="K9:M9" si="0">+K10+K14+K16+K29</f>
        <v>26765025920</v>
      </c>
      <c r="L9" s="14">
        <f t="shared" si="0"/>
        <v>765025920</v>
      </c>
      <c r="M9" s="14">
        <f t="shared" si="0"/>
        <v>418430208000</v>
      </c>
      <c r="N9" s="4"/>
      <c r="O9" s="5"/>
      <c r="P9" s="7"/>
      <c r="Q9" s="7"/>
    </row>
    <row r="10" spans="1:17" ht="35.1" customHeight="1" thickTop="1" thickBot="1" x14ac:dyDescent="0.3">
      <c r="A10" s="12" t="s">
        <v>14</v>
      </c>
      <c r="B10" s="12" t="s">
        <v>15</v>
      </c>
      <c r="C10" s="12"/>
      <c r="D10" s="12"/>
      <c r="E10" s="12"/>
      <c r="F10" s="12"/>
      <c r="G10" s="12"/>
      <c r="H10" s="12"/>
      <c r="I10" s="13" t="s">
        <v>92</v>
      </c>
      <c r="J10" s="15">
        <f>SUM(J11:J13)</f>
        <v>46186259000</v>
      </c>
      <c r="K10" s="15">
        <f t="shared" ref="K10:M10" si="1">SUM(K11:K13)</f>
        <v>0</v>
      </c>
      <c r="L10" s="15">
        <f t="shared" si="1"/>
        <v>0</v>
      </c>
      <c r="M10" s="15">
        <f t="shared" si="1"/>
        <v>46186259000</v>
      </c>
      <c r="N10" s="4"/>
      <c r="O10" s="8"/>
      <c r="P10" s="7"/>
      <c r="Q10" s="7"/>
    </row>
    <row r="11" spans="1:17" ht="35.1" customHeight="1" thickTop="1" thickBot="1" x14ac:dyDescent="0.3">
      <c r="A11" s="9" t="s">
        <v>14</v>
      </c>
      <c r="B11" s="9" t="s">
        <v>15</v>
      </c>
      <c r="C11" s="9" t="s">
        <v>15</v>
      </c>
      <c r="D11" s="9" t="s">
        <v>15</v>
      </c>
      <c r="E11" s="9"/>
      <c r="F11" s="9" t="s">
        <v>16</v>
      </c>
      <c r="G11" s="9" t="s">
        <v>17</v>
      </c>
      <c r="H11" s="9" t="s">
        <v>18</v>
      </c>
      <c r="I11" s="10" t="s">
        <v>19</v>
      </c>
      <c r="J11" s="11">
        <v>26059688000</v>
      </c>
      <c r="K11" s="11">
        <v>0</v>
      </c>
      <c r="L11" s="11">
        <v>0</v>
      </c>
      <c r="M11" s="11">
        <v>26059688000</v>
      </c>
      <c r="N11" s="6"/>
      <c r="O11" s="8"/>
      <c r="P11" s="7"/>
      <c r="Q11" s="7"/>
    </row>
    <row r="12" spans="1:17" ht="35.1" customHeight="1" thickTop="1" thickBot="1" x14ac:dyDescent="0.3">
      <c r="A12" s="9" t="s">
        <v>14</v>
      </c>
      <c r="B12" s="9" t="s">
        <v>15</v>
      </c>
      <c r="C12" s="9" t="s">
        <v>15</v>
      </c>
      <c r="D12" s="9" t="s">
        <v>20</v>
      </c>
      <c r="E12" s="9"/>
      <c r="F12" s="9" t="s">
        <v>16</v>
      </c>
      <c r="G12" s="9" t="s">
        <v>17</v>
      </c>
      <c r="H12" s="9" t="s">
        <v>18</v>
      </c>
      <c r="I12" s="10" t="s">
        <v>21</v>
      </c>
      <c r="J12" s="11">
        <v>9164371000</v>
      </c>
      <c r="K12" s="11">
        <v>0</v>
      </c>
      <c r="L12" s="11">
        <v>0</v>
      </c>
      <c r="M12" s="11">
        <v>9164371000</v>
      </c>
      <c r="N12" s="6"/>
      <c r="O12" s="8"/>
      <c r="P12" s="7"/>
      <c r="Q12" s="7"/>
    </row>
    <row r="13" spans="1:17" ht="35.1" customHeight="1" thickTop="1" thickBot="1" x14ac:dyDescent="0.3">
      <c r="A13" s="9" t="s">
        <v>14</v>
      </c>
      <c r="B13" s="9" t="s">
        <v>15</v>
      </c>
      <c r="C13" s="9" t="s">
        <v>15</v>
      </c>
      <c r="D13" s="9" t="s">
        <v>22</v>
      </c>
      <c r="E13" s="9"/>
      <c r="F13" s="9" t="s">
        <v>16</v>
      </c>
      <c r="G13" s="9" t="s">
        <v>17</v>
      </c>
      <c r="H13" s="9" t="s">
        <v>18</v>
      </c>
      <c r="I13" s="10" t="s">
        <v>23</v>
      </c>
      <c r="J13" s="11">
        <v>10962200000</v>
      </c>
      <c r="K13" s="11">
        <v>0</v>
      </c>
      <c r="L13" s="11">
        <v>0</v>
      </c>
      <c r="M13" s="11">
        <v>10962200000</v>
      </c>
      <c r="N13" s="6"/>
      <c r="O13" s="8"/>
      <c r="P13" s="7"/>
      <c r="Q13" s="7"/>
    </row>
    <row r="14" spans="1:17" ht="33.75" customHeight="1" thickTop="1" thickBot="1" x14ac:dyDescent="0.3">
      <c r="A14" s="12" t="s">
        <v>14</v>
      </c>
      <c r="B14" s="12" t="s">
        <v>20</v>
      </c>
      <c r="C14" s="12"/>
      <c r="D14" s="12"/>
      <c r="E14" s="12"/>
      <c r="F14" s="12"/>
      <c r="G14" s="12"/>
      <c r="H14" s="12"/>
      <c r="I14" s="16" t="s">
        <v>94</v>
      </c>
      <c r="J14" s="17">
        <f>+J15</f>
        <v>20516237000</v>
      </c>
      <c r="K14" s="17">
        <f t="shared" ref="K14:M14" si="2">+K15</f>
        <v>0</v>
      </c>
      <c r="L14" s="17">
        <f t="shared" si="2"/>
        <v>762522520</v>
      </c>
      <c r="M14" s="17">
        <f t="shared" si="2"/>
        <v>19753714480</v>
      </c>
      <c r="N14" s="6"/>
      <c r="O14" s="8"/>
      <c r="P14" s="7"/>
      <c r="Q14" s="7"/>
    </row>
    <row r="15" spans="1:17" ht="22.5" thickTop="1" thickBot="1" x14ac:dyDescent="0.3">
      <c r="A15" s="9" t="s">
        <v>14</v>
      </c>
      <c r="B15" s="9" t="s">
        <v>20</v>
      </c>
      <c r="C15" s="9"/>
      <c r="D15" s="9"/>
      <c r="E15" s="9"/>
      <c r="F15" s="9" t="s">
        <v>16</v>
      </c>
      <c r="G15" s="9" t="s">
        <v>17</v>
      </c>
      <c r="H15" s="9" t="s">
        <v>18</v>
      </c>
      <c r="I15" s="10" t="s">
        <v>24</v>
      </c>
      <c r="J15" s="11">
        <v>20516237000</v>
      </c>
      <c r="K15" s="11">
        <v>0</v>
      </c>
      <c r="L15" s="11">
        <v>762522520</v>
      </c>
      <c r="M15" s="11">
        <v>19753714480</v>
      </c>
      <c r="N15" s="6"/>
      <c r="O15" s="8"/>
      <c r="P15" s="7"/>
      <c r="Q15" s="7"/>
    </row>
    <row r="16" spans="1:17" ht="23.25" customHeight="1" thickTop="1" thickBot="1" x14ac:dyDescent="0.3">
      <c r="A16" s="12" t="s">
        <v>14</v>
      </c>
      <c r="B16" s="12" t="s">
        <v>22</v>
      </c>
      <c r="C16" s="12"/>
      <c r="D16" s="12"/>
      <c r="E16" s="12"/>
      <c r="F16" s="12"/>
      <c r="G16" s="12"/>
      <c r="H16" s="12"/>
      <c r="I16" s="16" t="s">
        <v>95</v>
      </c>
      <c r="J16" s="17">
        <f>SUM(J17:J28)</f>
        <v>310175482000</v>
      </c>
      <c r="K16" s="17">
        <f t="shared" ref="K16:M16" si="3">SUM(K17:K28)</f>
        <v>26032503400</v>
      </c>
      <c r="L16" s="17">
        <f t="shared" si="3"/>
        <v>2503400</v>
      </c>
      <c r="M16" s="17">
        <f t="shared" si="3"/>
        <v>336205482000</v>
      </c>
      <c r="N16" s="6"/>
      <c r="O16" s="8"/>
      <c r="P16" s="7"/>
      <c r="Q16" s="7"/>
    </row>
    <row r="17" spans="1:17" ht="54" thickTop="1" thickBot="1" x14ac:dyDescent="0.3">
      <c r="A17" s="9" t="s">
        <v>14</v>
      </c>
      <c r="B17" s="9" t="s">
        <v>22</v>
      </c>
      <c r="C17" s="9" t="s">
        <v>15</v>
      </c>
      <c r="D17" s="9" t="s">
        <v>15</v>
      </c>
      <c r="E17" s="9" t="s">
        <v>25</v>
      </c>
      <c r="F17" s="9" t="s">
        <v>16</v>
      </c>
      <c r="G17" s="9" t="s">
        <v>17</v>
      </c>
      <c r="H17" s="9" t="s">
        <v>18</v>
      </c>
      <c r="I17" s="10" t="s">
        <v>26</v>
      </c>
      <c r="J17" s="11">
        <v>158651899000</v>
      </c>
      <c r="K17" s="11">
        <v>0</v>
      </c>
      <c r="L17" s="11">
        <v>0</v>
      </c>
      <c r="M17" s="11">
        <v>158651899000</v>
      </c>
      <c r="N17" s="6"/>
      <c r="O17" s="8"/>
      <c r="P17" s="7"/>
      <c r="Q17" s="7"/>
    </row>
    <row r="18" spans="1:17" ht="27" customHeight="1" thickTop="1" thickBot="1" x14ac:dyDescent="0.3">
      <c r="A18" s="9" t="s">
        <v>14</v>
      </c>
      <c r="B18" s="9" t="s">
        <v>22</v>
      </c>
      <c r="C18" s="9" t="s">
        <v>20</v>
      </c>
      <c r="D18" s="9" t="s">
        <v>20</v>
      </c>
      <c r="E18" s="9"/>
      <c r="F18" s="9" t="s">
        <v>16</v>
      </c>
      <c r="G18" s="9" t="s">
        <v>17</v>
      </c>
      <c r="H18" s="9" t="s">
        <v>18</v>
      </c>
      <c r="I18" s="10" t="s">
        <v>27</v>
      </c>
      <c r="J18" s="11">
        <v>10795890000</v>
      </c>
      <c r="K18" s="11">
        <v>0</v>
      </c>
      <c r="L18" s="11">
        <v>0</v>
      </c>
      <c r="M18" s="11">
        <v>10795890000</v>
      </c>
      <c r="N18" s="6"/>
      <c r="O18" s="8"/>
      <c r="P18" s="7"/>
      <c r="Q18" s="7"/>
    </row>
    <row r="19" spans="1:17" ht="23.25" customHeight="1" thickTop="1" thickBot="1" x14ac:dyDescent="0.3">
      <c r="A19" s="9" t="s">
        <v>14</v>
      </c>
      <c r="B19" s="9" t="s">
        <v>22</v>
      </c>
      <c r="C19" s="9" t="s">
        <v>22</v>
      </c>
      <c r="D19" s="9" t="s">
        <v>28</v>
      </c>
      <c r="E19" s="9" t="s">
        <v>29</v>
      </c>
      <c r="F19" s="9" t="s">
        <v>16</v>
      </c>
      <c r="G19" s="9" t="s">
        <v>17</v>
      </c>
      <c r="H19" s="9" t="s">
        <v>18</v>
      </c>
      <c r="I19" s="10" t="s">
        <v>30</v>
      </c>
      <c r="J19" s="11">
        <v>68305138000</v>
      </c>
      <c r="K19" s="11">
        <v>20000000000</v>
      </c>
      <c r="L19" s="11">
        <v>0</v>
      </c>
      <c r="M19" s="11">
        <v>88305138000</v>
      </c>
      <c r="N19" s="6"/>
      <c r="O19" s="8"/>
      <c r="P19" s="7"/>
      <c r="Q19" s="7"/>
    </row>
    <row r="20" spans="1:17" ht="33" thickTop="1" thickBot="1" x14ac:dyDescent="0.3">
      <c r="A20" s="9" t="s">
        <v>14</v>
      </c>
      <c r="B20" s="9" t="s">
        <v>22</v>
      </c>
      <c r="C20" s="9" t="s">
        <v>22</v>
      </c>
      <c r="D20" s="9" t="s">
        <v>28</v>
      </c>
      <c r="E20" s="9" t="s">
        <v>31</v>
      </c>
      <c r="F20" s="9" t="s">
        <v>16</v>
      </c>
      <c r="G20" s="9" t="s">
        <v>17</v>
      </c>
      <c r="H20" s="9" t="s">
        <v>18</v>
      </c>
      <c r="I20" s="10" t="s">
        <v>32</v>
      </c>
      <c r="J20" s="11">
        <v>9155767000</v>
      </c>
      <c r="K20" s="11">
        <v>0</v>
      </c>
      <c r="L20" s="11">
        <v>0</v>
      </c>
      <c r="M20" s="11">
        <v>9155767000</v>
      </c>
      <c r="N20" s="6"/>
      <c r="O20" s="8"/>
      <c r="P20" s="7"/>
      <c r="Q20" s="7"/>
    </row>
    <row r="21" spans="1:17" ht="22.5" thickTop="1" thickBot="1" x14ac:dyDescent="0.3">
      <c r="A21" s="9" t="s">
        <v>14</v>
      </c>
      <c r="B21" s="9" t="s">
        <v>22</v>
      </c>
      <c r="C21" s="9" t="s">
        <v>22</v>
      </c>
      <c r="D21" s="9" t="s">
        <v>28</v>
      </c>
      <c r="E21" s="9" t="s">
        <v>33</v>
      </c>
      <c r="F21" s="9" t="s">
        <v>16</v>
      </c>
      <c r="G21" s="9" t="s">
        <v>17</v>
      </c>
      <c r="H21" s="9" t="s">
        <v>18</v>
      </c>
      <c r="I21" s="10" t="s">
        <v>34</v>
      </c>
      <c r="J21" s="11">
        <v>0</v>
      </c>
      <c r="K21" s="11">
        <v>6000000000</v>
      </c>
      <c r="L21" s="11">
        <v>0</v>
      </c>
      <c r="M21" s="11">
        <v>6000000000</v>
      </c>
      <c r="N21" s="6"/>
      <c r="O21" s="8"/>
      <c r="P21" s="7"/>
      <c r="Q21" s="7"/>
    </row>
    <row r="22" spans="1:17" ht="22.5" thickTop="1" thickBot="1" x14ac:dyDescent="0.3">
      <c r="A22" s="9" t="s">
        <v>14</v>
      </c>
      <c r="B22" s="9" t="s">
        <v>22</v>
      </c>
      <c r="C22" s="9" t="s">
        <v>28</v>
      </c>
      <c r="D22" s="9" t="s">
        <v>20</v>
      </c>
      <c r="E22" s="9" t="s">
        <v>35</v>
      </c>
      <c r="F22" s="9" t="s">
        <v>16</v>
      </c>
      <c r="G22" s="9" t="s">
        <v>17</v>
      </c>
      <c r="H22" s="9" t="s">
        <v>18</v>
      </c>
      <c r="I22" s="10" t="s">
        <v>36</v>
      </c>
      <c r="J22" s="11">
        <v>701975000</v>
      </c>
      <c r="K22" s="11">
        <v>0</v>
      </c>
      <c r="L22" s="11">
        <v>2503400</v>
      </c>
      <c r="M22" s="11">
        <v>699471600</v>
      </c>
      <c r="N22" s="6"/>
      <c r="O22" s="8"/>
      <c r="P22" s="7"/>
      <c r="Q22" s="7"/>
    </row>
    <row r="23" spans="1:17" ht="22.5" thickTop="1" thickBot="1" x14ac:dyDescent="0.3">
      <c r="A23" s="9" t="s">
        <v>14</v>
      </c>
      <c r="B23" s="9" t="s">
        <v>22</v>
      </c>
      <c r="C23" s="9" t="s">
        <v>28</v>
      </c>
      <c r="D23" s="9" t="s">
        <v>20</v>
      </c>
      <c r="E23" s="9" t="s">
        <v>37</v>
      </c>
      <c r="F23" s="9" t="s">
        <v>16</v>
      </c>
      <c r="G23" s="9" t="s">
        <v>17</v>
      </c>
      <c r="H23" s="9" t="s">
        <v>18</v>
      </c>
      <c r="I23" s="10" t="s">
        <v>38</v>
      </c>
      <c r="J23" s="11">
        <v>2605720000</v>
      </c>
      <c r="K23" s="11">
        <v>0</v>
      </c>
      <c r="L23" s="11">
        <v>0</v>
      </c>
      <c r="M23" s="11">
        <v>2605720000</v>
      </c>
      <c r="N23" s="6"/>
      <c r="O23" s="8"/>
      <c r="P23" s="7"/>
      <c r="Q23" s="7"/>
    </row>
    <row r="24" spans="1:17" ht="33" thickTop="1" thickBot="1" x14ac:dyDescent="0.3">
      <c r="A24" s="9" t="s">
        <v>14</v>
      </c>
      <c r="B24" s="9" t="s">
        <v>22</v>
      </c>
      <c r="C24" s="9" t="s">
        <v>28</v>
      </c>
      <c r="D24" s="9" t="s">
        <v>20</v>
      </c>
      <c r="E24" s="9" t="s">
        <v>39</v>
      </c>
      <c r="F24" s="9" t="s">
        <v>16</v>
      </c>
      <c r="G24" s="9" t="s">
        <v>17</v>
      </c>
      <c r="H24" s="9" t="s">
        <v>18</v>
      </c>
      <c r="I24" s="10" t="s">
        <v>40</v>
      </c>
      <c r="J24" s="11">
        <v>288793000</v>
      </c>
      <c r="K24" s="11">
        <v>0</v>
      </c>
      <c r="L24" s="11">
        <v>0</v>
      </c>
      <c r="M24" s="11">
        <v>288793000</v>
      </c>
      <c r="N24" s="6"/>
      <c r="O24" s="8"/>
      <c r="P24" s="7"/>
      <c r="Q24" s="7"/>
    </row>
    <row r="25" spans="1:17" ht="22.5" thickTop="1" thickBot="1" x14ac:dyDescent="0.3">
      <c r="A25" s="9" t="s">
        <v>14</v>
      </c>
      <c r="B25" s="9" t="s">
        <v>22</v>
      </c>
      <c r="C25" s="9" t="s">
        <v>28</v>
      </c>
      <c r="D25" s="9" t="s">
        <v>20</v>
      </c>
      <c r="E25" s="9" t="s">
        <v>41</v>
      </c>
      <c r="F25" s="9" t="s">
        <v>16</v>
      </c>
      <c r="G25" s="9" t="s">
        <v>17</v>
      </c>
      <c r="H25" s="9" t="s">
        <v>18</v>
      </c>
      <c r="I25" s="10" t="s">
        <v>42</v>
      </c>
      <c r="J25" s="11">
        <v>1951000</v>
      </c>
      <c r="K25" s="11">
        <v>2503400</v>
      </c>
      <c r="L25" s="11">
        <v>0</v>
      </c>
      <c r="M25" s="11">
        <v>4454400</v>
      </c>
      <c r="N25" s="6"/>
      <c r="O25" s="8"/>
      <c r="P25" s="7"/>
      <c r="Q25" s="7"/>
    </row>
    <row r="26" spans="1:17" ht="33" thickTop="1" thickBot="1" x14ac:dyDescent="0.3">
      <c r="A26" s="9" t="s">
        <v>14</v>
      </c>
      <c r="B26" s="9" t="s">
        <v>22</v>
      </c>
      <c r="C26" s="9" t="s">
        <v>28</v>
      </c>
      <c r="D26" s="9" t="s">
        <v>20</v>
      </c>
      <c r="E26" s="9" t="s">
        <v>43</v>
      </c>
      <c r="F26" s="9" t="s">
        <v>16</v>
      </c>
      <c r="G26" s="9" t="s">
        <v>17</v>
      </c>
      <c r="H26" s="9" t="s">
        <v>18</v>
      </c>
      <c r="I26" s="10" t="s">
        <v>44</v>
      </c>
      <c r="J26" s="11">
        <v>27856902000</v>
      </c>
      <c r="K26" s="11">
        <v>0</v>
      </c>
      <c r="L26" s="11">
        <v>0</v>
      </c>
      <c r="M26" s="11">
        <v>27856902000</v>
      </c>
      <c r="N26" s="6"/>
      <c r="O26" s="8"/>
      <c r="P26" s="7"/>
      <c r="Q26" s="7"/>
    </row>
    <row r="27" spans="1:17" ht="27.75" customHeight="1" thickTop="1" thickBot="1" x14ac:dyDescent="0.3">
      <c r="A27" s="9" t="s">
        <v>14</v>
      </c>
      <c r="B27" s="9" t="s">
        <v>22</v>
      </c>
      <c r="C27" s="9" t="s">
        <v>17</v>
      </c>
      <c r="D27" s="9"/>
      <c r="E27" s="9"/>
      <c r="F27" s="9" t="s">
        <v>16</v>
      </c>
      <c r="G27" s="9" t="s">
        <v>17</v>
      </c>
      <c r="H27" s="9" t="s">
        <v>18</v>
      </c>
      <c r="I27" s="10" t="s">
        <v>45</v>
      </c>
      <c r="J27" s="11">
        <v>0</v>
      </c>
      <c r="K27" s="11">
        <v>30000000</v>
      </c>
      <c r="L27" s="11">
        <v>0</v>
      </c>
      <c r="M27" s="11">
        <v>30000000</v>
      </c>
      <c r="N27" s="6"/>
      <c r="O27" s="8"/>
      <c r="P27" s="7"/>
      <c r="Q27" s="7"/>
    </row>
    <row r="28" spans="1:17" ht="22.5" thickTop="1" thickBot="1" x14ac:dyDescent="0.3">
      <c r="A28" s="9" t="s">
        <v>14</v>
      </c>
      <c r="B28" s="9" t="s">
        <v>22</v>
      </c>
      <c r="C28" s="9" t="s">
        <v>46</v>
      </c>
      <c r="D28" s="9" t="s">
        <v>47</v>
      </c>
      <c r="E28" s="9" t="s">
        <v>25</v>
      </c>
      <c r="F28" s="9" t="s">
        <v>16</v>
      </c>
      <c r="G28" s="9" t="s">
        <v>17</v>
      </c>
      <c r="H28" s="9" t="s">
        <v>18</v>
      </c>
      <c r="I28" s="10" t="s">
        <v>48</v>
      </c>
      <c r="J28" s="11">
        <v>31811447000</v>
      </c>
      <c r="K28" s="11">
        <v>0</v>
      </c>
      <c r="L28" s="11">
        <v>0</v>
      </c>
      <c r="M28" s="11">
        <v>31811447000</v>
      </c>
      <c r="N28" s="6"/>
      <c r="O28" s="8"/>
      <c r="P28" s="7"/>
      <c r="Q28" s="7"/>
    </row>
    <row r="29" spans="1:17" ht="33" thickTop="1" thickBot="1" x14ac:dyDescent="0.3">
      <c r="A29" s="12" t="s">
        <v>14</v>
      </c>
      <c r="B29" s="12" t="s">
        <v>49</v>
      </c>
      <c r="C29" s="12"/>
      <c r="D29" s="12"/>
      <c r="E29" s="12"/>
      <c r="F29" s="12"/>
      <c r="G29" s="12"/>
      <c r="H29" s="12"/>
      <c r="I29" s="16" t="s">
        <v>96</v>
      </c>
      <c r="J29" s="17">
        <f>+J30+J31</f>
        <v>15552230000</v>
      </c>
      <c r="K29" s="17">
        <f t="shared" ref="K29:M29" si="4">+K30+K31</f>
        <v>732522520</v>
      </c>
      <c r="L29" s="17">
        <f t="shared" si="4"/>
        <v>0</v>
      </c>
      <c r="M29" s="17">
        <f t="shared" si="4"/>
        <v>16284752520</v>
      </c>
      <c r="N29" s="6"/>
      <c r="O29" s="8"/>
      <c r="P29" s="7"/>
      <c r="Q29" s="7"/>
    </row>
    <row r="30" spans="1:17" ht="28.5" customHeight="1" thickTop="1" thickBot="1" x14ac:dyDescent="0.3">
      <c r="A30" s="9" t="s">
        <v>14</v>
      </c>
      <c r="B30" s="9" t="s">
        <v>49</v>
      </c>
      <c r="C30" s="9" t="s">
        <v>15</v>
      </c>
      <c r="D30" s="9"/>
      <c r="E30" s="9"/>
      <c r="F30" s="9" t="s">
        <v>16</v>
      </c>
      <c r="G30" s="9" t="s">
        <v>17</v>
      </c>
      <c r="H30" s="9" t="s">
        <v>18</v>
      </c>
      <c r="I30" s="10" t="s">
        <v>50</v>
      </c>
      <c r="J30" s="11">
        <v>13570752000</v>
      </c>
      <c r="K30" s="11">
        <v>732522520</v>
      </c>
      <c r="L30" s="11">
        <v>0</v>
      </c>
      <c r="M30" s="11">
        <v>14303274520</v>
      </c>
      <c r="N30" s="6"/>
      <c r="O30" s="8"/>
      <c r="P30" s="7"/>
      <c r="Q30" s="7"/>
    </row>
    <row r="31" spans="1:17" ht="27.6" customHeight="1" thickTop="1" thickBot="1" x14ac:dyDescent="0.3">
      <c r="A31" s="9" t="s">
        <v>14</v>
      </c>
      <c r="B31" s="9" t="s">
        <v>49</v>
      </c>
      <c r="C31" s="9" t="s">
        <v>28</v>
      </c>
      <c r="D31" s="9" t="s">
        <v>15</v>
      </c>
      <c r="E31" s="9"/>
      <c r="F31" s="9" t="s">
        <v>16</v>
      </c>
      <c r="G31" s="9" t="s">
        <v>46</v>
      </c>
      <c r="H31" s="9" t="s">
        <v>51</v>
      </c>
      <c r="I31" s="10" t="s">
        <v>52</v>
      </c>
      <c r="J31" s="11">
        <v>1981478000</v>
      </c>
      <c r="K31" s="11">
        <v>0</v>
      </c>
      <c r="L31" s="11">
        <v>0</v>
      </c>
      <c r="M31" s="11">
        <v>1981478000</v>
      </c>
      <c r="N31" s="6"/>
      <c r="O31" s="8"/>
      <c r="P31" s="7"/>
      <c r="Q31" s="7"/>
    </row>
    <row r="32" spans="1:17" ht="30.75" customHeight="1" thickTop="1" thickBot="1" x14ac:dyDescent="0.3">
      <c r="A32" s="12" t="s">
        <v>53</v>
      </c>
      <c r="B32" s="12" t="s">
        <v>17</v>
      </c>
      <c r="C32" s="12"/>
      <c r="D32" s="12"/>
      <c r="E32" s="12"/>
      <c r="F32" s="12"/>
      <c r="G32" s="12"/>
      <c r="H32" s="12"/>
      <c r="I32" s="16" t="s">
        <v>97</v>
      </c>
      <c r="J32" s="17">
        <f>+J33</f>
        <v>1015261019</v>
      </c>
      <c r="K32" s="17">
        <f t="shared" ref="K32:M32" si="5">+K33</f>
        <v>0</v>
      </c>
      <c r="L32" s="17">
        <f t="shared" si="5"/>
        <v>0</v>
      </c>
      <c r="M32" s="17">
        <f t="shared" si="5"/>
        <v>1015261019</v>
      </c>
      <c r="N32" s="6"/>
      <c r="O32" s="8"/>
      <c r="P32" s="7"/>
      <c r="Q32" s="7"/>
    </row>
    <row r="33" spans="1:17" ht="27.75" customHeight="1" thickTop="1" thickBot="1" x14ac:dyDescent="0.3">
      <c r="A33" s="9" t="s">
        <v>53</v>
      </c>
      <c r="B33" s="9" t="s">
        <v>17</v>
      </c>
      <c r="C33" s="9" t="s">
        <v>28</v>
      </c>
      <c r="D33" s="9" t="s">
        <v>15</v>
      </c>
      <c r="E33" s="9"/>
      <c r="F33" s="9" t="s">
        <v>16</v>
      </c>
      <c r="G33" s="9" t="s">
        <v>46</v>
      </c>
      <c r="H33" s="9" t="s">
        <v>18</v>
      </c>
      <c r="I33" s="10" t="s">
        <v>54</v>
      </c>
      <c r="J33" s="11">
        <v>1015261019</v>
      </c>
      <c r="K33" s="11">
        <v>0</v>
      </c>
      <c r="L33" s="11">
        <v>0</v>
      </c>
      <c r="M33" s="11">
        <v>1015261019</v>
      </c>
      <c r="N33" s="6"/>
      <c r="O33" s="8"/>
      <c r="P33" s="7"/>
      <c r="Q33" s="7"/>
    </row>
    <row r="34" spans="1:17" ht="29.25" customHeight="1" thickTop="1" thickBot="1" x14ac:dyDescent="0.3">
      <c r="A34" s="12" t="s">
        <v>55</v>
      </c>
      <c r="B34" s="12"/>
      <c r="C34" s="12"/>
      <c r="D34" s="12"/>
      <c r="E34" s="12"/>
      <c r="F34" s="12"/>
      <c r="G34" s="12"/>
      <c r="H34" s="12"/>
      <c r="I34" s="16" t="s">
        <v>98</v>
      </c>
      <c r="J34" s="17">
        <f>SUM(J35:J52)</f>
        <v>296975230533</v>
      </c>
      <c r="K34" s="17">
        <f t="shared" ref="K34:M34" si="6">SUM(K35:K52)</f>
        <v>0</v>
      </c>
      <c r="L34" s="17">
        <f t="shared" si="6"/>
        <v>0</v>
      </c>
      <c r="M34" s="17">
        <f t="shared" si="6"/>
        <v>296975230533</v>
      </c>
      <c r="N34" s="6"/>
      <c r="O34" s="8"/>
      <c r="P34" s="7"/>
      <c r="Q34" s="7"/>
    </row>
    <row r="35" spans="1:17" ht="75" thickTop="1" thickBot="1" x14ac:dyDescent="0.3">
      <c r="A35" s="9" t="s">
        <v>55</v>
      </c>
      <c r="B35" s="9" t="s">
        <v>56</v>
      </c>
      <c r="C35" s="9" t="s">
        <v>57</v>
      </c>
      <c r="D35" s="9" t="s">
        <v>58</v>
      </c>
      <c r="E35" s="9"/>
      <c r="F35" s="9" t="s">
        <v>16</v>
      </c>
      <c r="G35" s="9" t="s">
        <v>17</v>
      </c>
      <c r="H35" s="9" t="s">
        <v>18</v>
      </c>
      <c r="I35" s="10" t="s">
        <v>59</v>
      </c>
      <c r="J35" s="11">
        <v>3775000000</v>
      </c>
      <c r="K35" s="11">
        <v>0</v>
      </c>
      <c r="L35" s="11">
        <v>0</v>
      </c>
      <c r="M35" s="11">
        <v>3775000000</v>
      </c>
      <c r="N35" s="6"/>
      <c r="O35" s="8"/>
      <c r="P35" s="7"/>
      <c r="Q35" s="7"/>
    </row>
    <row r="36" spans="1:17" ht="75" thickTop="1" thickBot="1" x14ac:dyDescent="0.3">
      <c r="A36" s="9" t="s">
        <v>55</v>
      </c>
      <c r="B36" s="9" t="s">
        <v>56</v>
      </c>
      <c r="C36" s="9" t="s">
        <v>57</v>
      </c>
      <c r="D36" s="9" t="s">
        <v>58</v>
      </c>
      <c r="E36" s="9"/>
      <c r="F36" s="9" t="s">
        <v>16</v>
      </c>
      <c r="G36" s="9" t="s">
        <v>60</v>
      </c>
      <c r="H36" s="9" t="s">
        <v>18</v>
      </c>
      <c r="I36" s="10" t="s">
        <v>59</v>
      </c>
      <c r="J36" s="11">
        <v>19001800000</v>
      </c>
      <c r="K36" s="11">
        <v>0</v>
      </c>
      <c r="L36" s="11">
        <v>0</v>
      </c>
      <c r="M36" s="11">
        <v>19001800000</v>
      </c>
      <c r="N36" s="6"/>
      <c r="O36" s="8"/>
      <c r="P36" s="7"/>
      <c r="Q36" s="7"/>
    </row>
    <row r="37" spans="1:17" ht="54" thickTop="1" thickBot="1" x14ac:dyDescent="0.3">
      <c r="A37" s="9" t="s">
        <v>55</v>
      </c>
      <c r="B37" s="9" t="s">
        <v>61</v>
      </c>
      <c r="C37" s="9" t="s">
        <v>57</v>
      </c>
      <c r="D37" s="9" t="s">
        <v>62</v>
      </c>
      <c r="E37" s="9"/>
      <c r="F37" s="9" t="s">
        <v>16</v>
      </c>
      <c r="G37" s="9" t="s">
        <v>17</v>
      </c>
      <c r="H37" s="9" t="s">
        <v>18</v>
      </c>
      <c r="I37" s="10" t="s">
        <v>63</v>
      </c>
      <c r="J37" s="11">
        <v>3800000000</v>
      </c>
      <c r="K37" s="11">
        <v>0</v>
      </c>
      <c r="L37" s="11">
        <v>0</v>
      </c>
      <c r="M37" s="11">
        <v>3800000000</v>
      </c>
      <c r="N37" s="6"/>
      <c r="O37" s="8"/>
      <c r="P37" s="7"/>
      <c r="Q37" s="7"/>
    </row>
    <row r="38" spans="1:17" ht="64.5" thickTop="1" thickBot="1" x14ac:dyDescent="0.3">
      <c r="A38" s="9" t="s">
        <v>55</v>
      </c>
      <c r="B38" s="9" t="s">
        <v>61</v>
      </c>
      <c r="C38" s="9" t="s">
        <v>57</v>
      </c>
      <c r="D38" s="9" t="s">
        <v>64</v>
      </c>
      <c r="E38" s="9"/>
      <c r="F38" s="9" t="s">
        <v>16</v>
      </c>
      <c r="G38" s="9" t="s">
        <v>17</v>
      </c>
      <c r="H38" s="9" t="s">
        <v>18</v>
      </c>
      <c r="I38" s="10" t="s">
        <v>65</v>
      </c>
      <c r="J38" s="11">
        <v>10422750116</v>
      </c>
      <c r="K38" s="11">
        <v>0</v>
      </c>
      <c r="L38" s="11">
        <v>0</v>
      </c>
      <c r="M38" s="11">
        <v>10422750116</v>
      </c>
      <c r="N38" s="6"/>
      <c r="O38" s="8"/>
      <c r="P38" s="7"/>
      <c r="Q38" s="7"/>
    </row>
    <row r="39" spans="1:17" ht="75" thickTop="1" thickBot="1" x14ac:dyDescent="0.3">
      <c r="A39" s="9" t="s">
        <v>55</v>
      </c>
      <c r="B39" s="9" t="s">
        <v>61</v>
      </c>
      <c r="C39" s="9" t="s">
        <v>57</v>
      </c>
      <c r="D39" s="9" t="s">
        <v>66</v>
      </c>
      <c r="E39" s="9"/>
      <c r="F39" s="9" t="s">
        <v>16</v>
      </c>
      <c r="G39" s="9" t="s">
        <v>17</v>
      </c>
      <c r="H39" s="9" t="s">
        <v>18</v>
      </c>
      <c r="I39" s="10" t="s">
        <v>67</v>
      </c>
      <c r="J39" s="11">
        <v>20775856863</v>
      </c>
      <c r="K39" s="11">
        <v>0</v>
      </c>
      <c r="L39" s="11">
        <v>0</v>
      </c>
      <c r="M39" s="11">
        <v>20775856863</v>
      </c>
      <c r="N39" s="6"/>
      <c r="O39" s="8"/>
      <c r="P39" s="7"/>
      <c r="Q39" s="7"/>
    </row>
    <row r="40" spans="1:17" ht="43.5" thickTop="1" thickBot="1" x14ac:dyDescent="0.3">
      <c r="A40" s="9" t="s">
        <v>55</v>
      </c>
      <c r="B40" s="9" t="s">
        <v>61</v>
      </c>
      <c r="C40" s="9" t="s">
        <v>57</v>
      </c>
      <c r="D40" s="9" t="s">
        <v>68</v>
      </c>
      <c r="E40" s="9"/>
      <c r="F40" s="9" t="s">
        <v>16</v>
      </c>
      <c r="G40" s="9" t="s">
        <v>17</v>
      </c>
      <c r="H40" s="9" t="s">
        <v>18</v>
      </c>
      <c r="I40" s="10" t="s">
        <v>69</v>
      </c>
      <c r="J40" s="11">
        <v>6092612574</v>
      </c>
      <c r="K40" s="11">
        <v>0</v>
      </c>
      <c r="L40" s="11">
        <v>0</v>
      </c>
      <c r="M40" s="11">
        <v>6092612574</v>
      </c>
      <c r="N40" s="6"/>
      <c r="O40" s="8"/>
      <c r="P40" s="7"/>
      <c r="Q40" s="7"/>
    </row>
    <row r="41" spans="1:17" ht="54" thickTop="1" thickBot="1" x14ac:dyDescent="0.3">
      <c r="A41" s="9" t="s">
        <v>55</v>
      </c>
      <c r="B41" s="9" t="s">
        <v>61</v>
      </c>
      <c r="C41" s="9" t="s">
        <v>57</v>
      </c>
      <c r="D41" s="9" t="s">
        <v>70</v>
      </c>
      <c r="E41" s="9"/>
      <c r="F41" s="9" t="s">
        <v>16</v>
      </c>
      <c r="G41" s="9" t="s">
        <v>17</v>
      </c>
      <c r="H41" s="9" t="s">
        <v>18</v>
      </c>
      <c r="I41" s="10" t="s">
        <v>71</v>
      </c>
      <c r="J41" s="11">
        <v>19000000000</v>
      </c>
      <c r="K41" s="11">
        <v>0</v>
      </c>
      <c r="L41" s="11">
        <v>0</v>
      </c>
      <c r="M41" s="11">
        <v>19000000000</v>
      </c>
      <c r="N41" s="6"/>
      <c r="O41" s="8"/>
      <c r="P41" s="7"/>
      <c r="Q41" s="7"/>
    </row>
    <row r="42" spans="1:17" ht="43.5" thickTop="1" thickBot="1" x14ac:dyDescent="0.3">
      <c r="A42" s="9" t="s">
        <v>55</v>
      </c>
      <c r="B42" s="9" t="s">
        <v>61</v>
      </c>
      <c r="C42" s="9" t="s">
        <v>57</v>
      </c>
      <c r="D42" s="9" t="s">
        <v>72</v>
      </c>
      <c r="E42" s="9"/>
      <c r="F42" s="9" t="s">
        <v>16</v>
      </c>
      <c r="G42" s="9" t="s">
        <v>17</v>
      </c>
      <c r="H42" s="9" t="s">
        <v>18</v>
      </c>
      <c r="I42" s="10" t="s">
        <v>73</v>
      </c>
      <c r="J42" s="11">
        <v>138789700000</v>
      </c>
      <c r="K42" s="11">
        <v>0</v>
      </c>
      <c r="L42" s="11">
        <v>0</v>
      </c>
      <c r="M42" s="11">
        <v>138789700000</v>
      </c>
      <c r="N42" s="6"/>
      <c r="O42" s="8"/>
      <c r="P42" s="7"/>
      <c r="Q42" s="7"/>
    </row>
    <row r="43" spans="1:17" ht="43.5" thickTop="1" thickBot="1" x14ac:dyDescent="0.3">
      <c r="A43" s="9" t="s">
        <v>55</v>
      </c>
      <c r="B43" s="9" t="s">
        <v>61</v>
      </c>
      <c r="C43" s="9" t="s">
        <v>57</v>
      </c>
      <c r="D43" s="9" t="s">
        <v>72</v>
      </c>
      <c r="E43" s="9"/>
      <c r="F43" s="9" t="s">
        <v>16</v>
      </c>
      <c r="G43" s="9" t="s">
        <v>46</v>
      </c>
      <c r="H43" s="9" t="s">
        <v>18</v>
      </c>
      <c r="I43" s="10" t="s">
        <v>73</v>
      </c>
      <c r="J43" s="11">
        <v>55997510980</v>
      </c>
      <c r="K43" s="11">
        <v>0</v>
      </c>
      <c r="L43" s="11">
        <v>0</v>
      </c>
      <c r="M43" s="11">
        <v>55997510980</v>
      </c>
      <c r="N43" s="6"/>
      <c r="O43" s="8"/>
      <c r="P43" s="7"/>
      <c r="Q43" s="7"/>
    </row>
    <row r="44" spans="1:17" ht="54" thickTop="1" thickBot="1" x14ac:dyDescent="0.3">
      <c r="A44" s="9" t="s">
        <v>55</v>
      </c>
      <c r="B44" s="9" t="s">
        <v>61</v>
      </c>
      <c r="C44" s="9" t="s">
        <v>57</v>
      </c>
      <c r="D44" s="9" t="s">
        <v>74</v>
      </c>
      <c r="E44" s="9"/>
      <c r="F44" s="9" t="s">
        <v>16</v>
      </c>
      <c r="G44" s="9" t="s">
        <v>17</v>
      </c>
      <c r="H44" s="9" t="s">
        <v>18</v>
      </c>
      <c r="I44" s="10" t="s">
        <v>75</v>
      </c>
      <c r="J44" s="11">
        <v>1000000000</v>
      </c>
      <c r="K44" s="11">
        <v>0</v>
      </c>
      <c r="L44" s="11">
        <v>0</v>
      </c>
      <c r="M44" s="11">
        <v>1000000000</v>
      </c>
      <c r="N44" s="6"/>
      <c r="O44" s="8"/>
      <c r="P44" s="7"/>
      <c r="Q44" s="7"/>
    </row>
    <row r="45" spans="1:17" ht="96" thickTop="1" thickBot="1" x14ac:dyDescent="0.3">
      <c r="A45" s="9" t="s">
        <v>55</v>
      </c>
      <c r="B45" s="9" t="s">
        <v>61</v>
      </c>
      <c r="C45" s="9" t="s">
        <v>57</v>
      </c>
      <c r="D45" s="9" t="s">
        <v>76</v>
      </c>
      <c r="E45" s="9"/>
      <c r="F45" s="9" t="s">
        <v>16</v>
      </c>
      <c r="G45" s="9" t="s">
        <v>17</v>
      </c>
      <c r="H45" s="9" t="s">
        <v>18</v>
      </c>
      <c r="I45" s="10" t="s">
        <v>77</v>
      </c>
      <c r="J45" s="11">
        <v>4000000000</v>
      </c>
      <c r="K45" s="11">
        <v>0</v>
      </c>
      <c r="L45" s="11">
        <v>0</v>
      </c>
      <c r="M45" s="11">
        <v>4000000000</v>
      </c>
      <c r="N45" s="6"/>
      <c r="O45" s="8"/>
      <c r="P45" s="7"/>
      <c r="Q45" s="7"/>
    </row>
    <row r="46" spans="1:17" ht="33" thickTop="1" thickBot="1" x14ac:dyDescent="0.3">
      <c r="A46" s="9" t="s">
        <v>55</v>
      </c>
      <c r="B46" s="9" t="s">
        <v>61</v>
      </c>
      <c r="C46" s="9" t="s">
        <v>57</v>
      </c>
      <c r="D46" s="9" t="s">
        <v>78</v>
      </c>
      <c r="E46" s="9"/>
      <c r="F46" s="9" t="s">
        <v>16</v>
      </c>
      <c r="G46" s="9" t="s">
        <v>17</v>
      </c>
      <c r="H46" s="9" t="s">
        <v>18</v>
      </c>
      <c r="I46" s="10" t="s">
        <v>79</v>
      </c>
      <c r="J46" s="11">
        <v>2900000000</v>
      </c>
      <c r="K46" s="11">
        <v>0</v>
      </c>
      <c r="L46" s="11">
        <v>0</v>
      </c>
      <c r="M46" s="11">
        <v>2900000000</v>
      </c>
      <c r="N46" s="6"/>
      <c r="O46" s="8"/>
      <c r="P46" s="7"/>
      <c r="Q46" s="7"/>
    </row>
    <row r="47" spans="1:17" ht="43.5" thickTop="1" thickBot="1" x14ac:dyDescent="0.3">
      <c r="A47" s="9" t="s">
        <v>55</v>
      </c>
      <c r="B47" s="9" t="s">
        <v>61</v>
      </c>
      <c r="C47" s="9" t="s">
        <v>57</v>
      </c>
      <c r="D47" s="9" t="s">
        <v>80</v>
      </c>
      <c r="E47" s="9"/>
      <c r="F47" s="9" t="s">
        <v>16</v>
      </c>
      <c r="G47" s="9" t="s">
        <v>17</v>
      </c>
      <c r="H47" s="9" t="s">
        <v>18</v>
      </c>
      <c r="I47" s="10" t="s">
        <v>81</v>
      </c>
      <c r="J47" s="11">
        <v>6000000000</v>
      </c>
      <c r="K47" s="11">
        <v>0</v>
      </c>
      <c r="L47" s="11">
        <v>0</v>
      </c>
      <c r="M47" s="11">
        <v>6000000000</v>
      </c>
      <c r="N47" s="6"/>
      <c r="O47" s="8"/>
      <c r="P47" s="7"/>
      <c r="Q47" s="7"/>
    </row>
    <row r="48" spans="1:17" ht="39" customHeight="1" thickTop="1" thickBot="1" x14ac:dyDescent="0.3">
      <c r="A48" s="9" t="s">
        <v>55</v>
      </c>
      <c r="B48" s="9" t="s">
        <v>82</v>
      </c>
      <c r="C48" s="9" t="s">
        <v>57</v>
      </c>
      <c r="D48" s="9" t="s">
        <v>83</v>
      </c>
      <c r="E48" s="9"/>
      <c r="F48" s="9" t="s">
        <v>16</v>
      </c>
      <c r="G48" s="9" t="s">
        <v>17</v>
      </c>
      <c r="H48" s="9" t="s">
        <v>18</v>
      </c>
      <c r="I48" s="10" t="s">
        <v>84</v>
      </c>
      <c r="J48" s="11">
        <v>170000000</v>
      </c>
      <c r="K48" s="11">
        <v>0</v>
      </c>
      <c r="L48" s="11">
        <v>0</v>
      </c>
      <c r="M48" s="11">
        <v>170000000</v>
      </c>
      <c r="N48" s="6"/>
      <c r="O48" s="8"/>
      <c r="P48" s="7"/>
      <c r="Q48" s="7"/>
    </row>
    <row r="49" spans="1:16" ht="106.5" thickTop="1" thickBot="1" x14ac:dyDescent="0.3">
      <c r="A49" s="9" t="s">
        <v>55</v>
      </c>
      <c r="B49" s="9" t="s">
        <v>82</v>
      </c>
      <c r="C49" s="9" t="s">
        <v>57</v>
      </c>
      <c r="D49" s="9" t="s">
        <v>85</v>
      </c>
      <c r="E49" s="9"/>
      <c r="F49" s="9" t="s">
        <v>16</v>
      </c>
      <c r="G49" s="9" t="s">
        <v>17</v>
      </c>
      <c r="H49" s="9" t="s">
        <v>18</v>
      </c>
      <c r="I49" s="10" t="s">
        <v>86</v>
      </c>
      <c r="J49" s="11">
        <v>300000000</v>
      </c>
      <c r="K49" s="11">
        <v>0</v>
      </c>
      <c r="L49" s="11">
        <v>0</v>
      </c>
      <c r="M49" s="11">
        <v>300000000</v>
      </c>
      <c r="N49" s="6"/>
      <c r="O49" s="8"/>
      <c r="P49" s="7"/>
    </row>
    <row r="50" spans="1:16" ht="94.5" customHeight="1" thickTop="1" thickBot="1" x14ac:dyDescent="0.3">
      <c r="A50" s="9" t="s">
        <v>55</v>
      </c>
      <c r="B50" s="9" t="s">
        <v>82</v>
      </c>
      <c r="C50" s="9" t="s">
        <v>57</v>
      </c>
      <c r="D50" s="9" t="s">
        <v>87</v>
      </c>
      <c r="E50" s="9"/>
      <c r="F50" s="9" t="s">
        <v>16</v>
      </c>
      <c r="G50" s="9" t="s">
        <v>17</v>
      </c>
      <c r="H50" s="9" t="s">
        <v>18</v>
      </c>
      <c r="I50" s="10" t="s">
        <v>88</v>
      </c>
      <c r="J50" s="11">
        <v>150000000</v>
      </c>
      <c r="K50" s="11">
        <v>0</v>
      </c>
      <c r="L50" s="11">
        <v>0</v>
      </c>
      <c r="M50" s="11">
        <v>150000000</v>
      </c>
      <c r="N50" s="6"/>
      <c r="O50" s="8"/>
      <c r="P50" s="7"/>
    </row>
    <row r="51" spans="1:16" ht="54.75" customHeight="1" thickTop="1" thickBot="1" x14ac:dyDescent="0.3">
      <c r="A51" s="9" t="s">
        <v>55</v>
      </c>
      <c r="B51" s="9" t="s">
        <v>89</v>
      </c>
      <c r="C51" s="9" t="s">
        <v>57</v>
      </c>
      <c r="D51" s="9" t="s">
        <v>83</v>
      </c>
      <c r="E51" s="9"/>
      <c r="F51" s="9" t="s">
        <v>16</v>
      </c>
      <c r="G51" s="9" t="s">
        <v>17</v>
      </c>
      <c r="H51" s="9" t="s">
        <v>18</v>
      </c>
      <c r="I51" s="10" t="s">
        <v>90</v>
      </c>
      <c r="J51" s="11">
        <v>2900000000</v>
      </c>
      <c r="K51" s="11">
        <v>0</v>
      </c>
      <c r="L51" s="11">
        <v>0</v>
      </c>
      <c r="M51" s="11">
        <v>2900000000</v>
      </c>
      <c r="N51" s="6"/>
      <c r="O51" s="8"/>
      <c r="P51" s="7"/>
    </row>
    <row r="52" spans="1:16" ht="55.5" customHeight="1" thickTop="1" thickBot="1" x14ac:dyDescent="0.3">
      <c r="A52" s="9" t="s">
        <v>55</v>
      </c>
      <c r="B52" s="9" t="s">
        <v>89</v>
      </c>
      <c r="C52" s="9" t="s">
        <v>57</v>
      </c>
      <c r="D52" s="9" t="s">
        <v>85</v>
      </c>
      <c r="E52" s="9"/>
      <c r="F52" s="9" t="s">
        <v>16</v>
      </c>
      <c r="G52" s="9" t="s">
        <v>17</v>
      </c>
      <c r="H52" s="9" t="s">
        <v>18</v>
      </c>
      <c r="I52" s="10" t="s">
        <v>91</v>
      </c>
      <c r="J52" s="11">
        <v>1900000000</v>
      </c>
      <c r="K52" s="11">
        <v>0</v>
      </c>
      <c r="L52" s="11">
        <v>0</v>
      </c>
      <c r="M52" s="11">
        <v>1900000000</v>
      </c>
      <c r="N52" s="6"/>
      <c r="O52" s="8"/>
    </row>
    <row r="53" spans="1:16" ht="27.75" customHeight="1" thickTop="1" thickBot="1" x14ac:dyDescent="0.3">
      <c r="A53" s="9"/>
      <c r="B53" s="9"/>
      <c r="C53" s="9"/>
      <c r="D53" s="9"/>
      <c r="E53" s="9"/>
      <c r="F53" s="9"/>
      <c r="G53" s="9"/>
      <c r="H53" s="9"/>
      <c r="I53" s="10" t="s">
        <v>99</v>
      </c>
      <c r="J53" s="11">
        <f>+J9+J32+J34</f>
        <v>690420699552</v>
      </c>
      <c r="K53" s="11">
        <f t="shared" ref="K53:M53" si="7">+K9+K32+K34</f>
        <v>26765025920</v>
      </c>
      <c r="L53" s="11">
        <f t="shared" si="7"/>
        <v>765025920</v>
      </c>
      <c r="M53" s="11">
        <f t="shared" si="7"/>
        <v>716420699552</v>
      </c>
      <c r="N53" s="6"/>
      <c r="O53" s="8"/>
    </row>
    <row r="54" spans="1:16" ht="21.75" customHeight="1" thickTop="1" x14ac:dyDescent="0.25">
      <c r="A54" s="19" t="s">
        <v>102</v>
      </c>
      <c r="B54" s="19"/>
      <c r="C54" s="19"/>
      <c r="D54" s="19"/>
      <c r="E54" s="19"/>
      <c r="F54" s="19"/>
      <c r="G54" s="19"/>
      <c r="H54" s="19"/>
      <c r="I54" s="19"/>
      <c r="J54" s="19"/>
      <c r="L54" s="19"/>
      <c r="M54" s="19"/>
    </row>
    <row r="55" spans="1:16" ht="16.5" customHeight="1" x14ac:dyDescent="0.25">
      <c r="A55" s="19" t="s">
        <v>103</v>
      </c>
      <c r="B55" s="19"/>
      <c r="C55" s="19"/>
      <c r="D55" s="19"/>
      <c r="E55" s="19"/>
      <c r="F55" s="19"/>
      <c r="G55" s="19"/>
      <c r="H55" s="19"/>
      <c r="I55" s="19"/>
      <c r="J55" s="19"/>
      <c r="L55" s="19"/>
      <c r="M55" s="19"/>
    </row>
    <row r="56" spans="1:16" ht="13.5" customHeight="1" x14ac:dyDescent="0.25">
      <c r="A56" s="19" t="s">
        <v>104</v>
      </c>
      <c r="B56" s="19"/>
      <c r="C56" s="19"/>
      <c r="D56" s="19"/>
      <c r="E56" s="19"/>
      <c r="F56" s="19"/>
      <c r="G56" s="19"/>
      <c r="H56" s="19"/>
      <c r="I56" s="19"/>
      <c r="J56" s="19"/>
      <c r="L56" s="19"/>
      <c r="M56" s="19"/>
    </row>
    <row r="57" spans="1:16" ht="12.75" customHeight="1" x14ac:dyDescent="0.25">
      <c r="A57" s="19" t="s">
        <v>105</v>
      </c>
    </row>
    <row r="58" spans="1:16" ht="26.25" customHeight="1" x14ac:dyDescent="0.25">
      <c r="A58" s="21" t="s">
        <v>106</v>
      </c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</row>
    <row r="59" spans="1:16" ht="23.25" customHeight="1" x14ac:dyDescent="0.25">
      <c r="A59" s="21" t="s">
        <v>107</v>
      </c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</row>
    <row r="60" spans="1:16" ht="26.25" customHeight="1" x14ac:dyDescent="0.25">
      <c r="A60" s="21" t="s">
        <v>110</v>
      </c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</row>
    <row r="61" spans="1:16" ht="19.5" customHeight="1" x14ac:dyDescent="0.25">
      <c r="A61" s="21" t="s">
        <v>111</v>
      </c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</row>
    <row r="62" spans="1:16" ht="35.1" customHeight="1" x14ac:dyDescent="0.25">
      <c r="A62" s="20"/>
    </row>
    <row r="63" spans="1:16" ht="35.1" customHeight="1" x14ac:dyDescent="0.25">
      <c r="C63" s="20"/>
    </row>
    <row r="64" spans="1:16" ht="35.1" customHeight="1" x14ac:dyDescent="0.25"/>
    <row r="65" spans="1:14" ht="35.1" customHeight="1" x14ac:dyDescent="0.25"/>
    <row r="66" spans="1:14" ht="35.1" customHeight="1" x14ac:dyDescent="0.25"/>
    <row r="67" spans="1:14" ht="59.1" customHeight="1" x14ac:dyDescent="0.25"/>
    <row r="68" spans="1:14" ht="35.1" customHeight="1" x14ac:dyDescent="0.25"/>
    <row r="76" spans="1:14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</sheetData>
  <mergeCells count="8">
    <mergeCell ref="A60:M60"/>
    <mergeCell ref="A61:M61"/>
    <mergeCell ref="A59:M59"/>
    <mergeCell ref="A4:M4"/>
    <mergeCell ref="A5:M5"/>
    <mergeCell ref="A6:M6"/>
    <mergeCell ref="A58:M58"/>
    <mergeCell ref="K7:M7"/>
  </mergeCells>
  <printOptions horizontalCentered="1"/>
  <pageMargins left="0.39370078740157483" right="0" top="0.78740157480314965" bottom="0.78740157480314965" header="0.78740157480314965" footer="0.78740157480314965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GESTIÓN GENERAL </vt:lpstr>
      <vt:lpstr>'GESTIÓN GENERAL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2023-07-12T19:16:39Z</cp:lastPrinted>
  <dcterms:created xsi:type="dcterms:W3CDTF">2023-07-03T18:50:40Z</dcterms:created>
  <dcterms:modified xsi:type="dcterms:W3CDTF">2023-07-12T19:17:16Z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