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<sst xmlns="http://schemas.openxmlformats.org/spreadsheetml/2006/main" count="75" uniqueCount="38">
  <si>
    <t xml:space="preserve">FUNCIONAMIENTO </t>
  </si>
  <si>
    <t>Gastos de Personal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</si>
  <si>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</si>
  <si>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</si>
  <si>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</si>
  <si>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</si>
  <si>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</si>
  <si>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</si>
  <si>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</si>
  <si>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</si>
  <si>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</si>
  <si>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</si>
  <si>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OBL /APR (%)</t>
  </si>
  <si>
    <t>PAGO /APR   (%)</t>
  </si>
  <si>
    <t>COM /APR     (%)</t>
  </si>
  <si>
    <t>OBLIGACIONES        ($)</t>
  </si>
  <si>
    <t>OBLIGACIONES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</si>
  <si>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</si>
  <si>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</si>
  <si>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</si>
  <si>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</si>
  <si>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>}</t>
  </si>
  <si>
    <t xml:space="preserve">Adquisición de Bienes y Servicios </t>
  </si>
  <si>
    <t>COMPROMISOS  ($)</t>
  </si>
  <si>
    <t>OBLIGACIONES ($)</t>
  </si>
  <si>
    <t xml:space="preserve">   PAGOS  ($)</t>
  </si>
  <si>
    <t>BLOQUEOS ($)</t>
  </si>
  <si>
    <t>APR. VIGENTE DESPUES DE BLOQUEOS ($)</t>
  </si>
  <si>
    <t>APLAZAMIENTOS ($)</t>
  </si>
  <si>
    <t>APR. VIGENTE DESPUES DE APLAZAMIENTOS ($)</t>
  </si>
  <si>
    <t xml:space="preserve">   PAGOS   ($)</t>
  </si>
  <si>
    <t>COMPROMISOS ($)</t>
  </si>
  <si>
    <t>APLAZAMIENTOS  Y BLOQUEOS($)</t>
  </si>
  <si>
    <t>APROPIACIÓN  VIGENTE DESPUES DE APLAZAMIENTOS Y BLOQUEOS ($)</t>
  </si>
  <si>
    <t>Gastos por Tributos, Multas, Sanciones e Intetereses de Mora</t>
  </si>
  <si>
    <t>Gastos por Tributos, Multas, Sanciones e Intereses de Mora</t>
  </si>
  <si>
    <t>INFORME DE EJECUCIÓN PRESUPUESTAL ACUMULADA ABRIL 30 DE 2019</t>
  </si>
  <si>
    <t>Generado: Mayo 02 de 2019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</si>
</sst>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;[Red]0.00"/>
    <numFmt numFmtId="179" formatCode="0.000%"/>
    <numFmt numFmtId="180" formatCode="[$-240A]dddd\,\ dd&quot; de &quot;mmmm&quot; de &quot;yyyy"/>
    <numFmt numFmtId="181" formatCode="0_ ;[Red]\-0\ "/>
    <numFmt numFmtId="182" formatCode="0_ ;\-0\ "/>
    <numFmt numFmtId="183" formatCode="0;[Red]0"/>
    <numFmt numFmtId="184" formatCode="[$-240A]h:mm:ss\ AM/PM"/>
    <numFmt numFmtId="185" formatCode="#,##0_ ;\-#,##0\ "/>
    <numFmt numFmtId="186" formatCode="#,##0_ ;[Red]\-#,##0\ "/>
    <numFmt numFmtId="187" formatCode="0.00_ ;[Red]\-0.00\ "/>
    <numFmt numFmtId="188" formatCode="0.00_ ;\-0.00\ "/>
    <numFmt numFmtId="189" formatCode="#,##0;[Red]#,##0"/>
    <numFmt numFmtId="190" formatCode="&quot;$&quot;#,##0.00"/>
    <numFmt numFmtId="191" formatCode="#,##0.000000000000"/>
    <numFmt numFmtId="192" formatCode="[$-1240A]&quot;$&quot;\ #,##0.00;\(&quot;$&quot;\ #,##0.00\)"/>
  </numFmts>
  <fonts count="6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7"/>
      <name val="Calibri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 Narrow"/>
      <family val="2"/>
    </font>
    <font>
      <sz val="1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3399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8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92" fontId="54" fillId="0" borderId="0" xfId="0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/>
    </xf>
    <xf numFmtId="10" fontId="7" fillId="0" borderId="0" xfId="0" applyNumberFormat="1" applyFont="1" applyFill="1" applyBorder="1" applyAlignment="1">
      <alignment horizontal="right" vertical="center" wrapText="1"/>
    </xf>
    <xf numFmtId="10" fontId="7" fillId="0" borderId="10" xfId="0" applyNumberFormat="1" applyFont="1" applyFill="1" applyBorder="1" applyAlignment="1">
      <alignment horizontal="right" vertical="center" wrapText="1"/>
    </xf>
    <xf numFmtId="10" fontId="8" fillId="33" borderId="0" xfId="0" applyNumberFormat="1" applyFont="1" applyFill="1" applyBorder="1" applyAlignment="1">
      <alignment horizontal="right" vertical="center" wrapText="1"/>
    </xf>
    <xf numFmtId="10" fontId="8" fillId="33" borderId="10" xfId="0" applyNumberFormat="1" applyFont="1" applyFill="1" applyBorder="1" applyAlignment="1">
      <alignment horizontal="right" vertical="center" wrapText="1"/>
    </xf>
    <xf numFmtId="10" fontId="8" fillId="33" borderId="11" xfId="0" applyNumberFormat="1" applyFont="1" applyFill="1" applyBorder="1" applyAlignment="1">
      <alignment horizontal="right" vertical="center" wrapText="1"/>
    </xf>
    <xf numFmtId="10" fontId="8" fillId="33" borderId="12" xfId="0" applyNumberFormat="1" applyFont="1" applyFill="1" applyBorder="1" applyAlignment="1">
      <alignment horizontal="right" vertical="center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54" fillId="0" borderId="0" xfId="0" applyNumberFormat="1" applyFont="1" applyFill="1" applyBorder="1" applyAlignment="1">
      <alignment horizontal="left" vertical="center" wrapText="1" readingOrder="1"/>
    </xf>
    <xf numFmtId="0" fontId="8" fillId="33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33" borderId="16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10" fillId="34" borderId="0" xfId="0" applyFont="1" applyFill="1" applyBorder="1" applyAlignment="1">
      <alignment horizontal="left"/>
    </xf>
    <xf numFmtId="0" fontId="7" fillId="0" borderId="17" xfId="0" applyFont="1" applyBorder="1" applyAlignment="1">
      <alignment/>
    </xf>
    <xf numFmtId="4" fontId="8" fillId="33" borderId="0" xfId="0" applyNumberFormat="1" applyFont="1" applyFill="1" applyBorder="1" applyAlignment="1">
      <alignment horizontal="right" vertical="center" wrapText="1"/>
    </xf>
    <xf numFmtId="4" fontId="8" fillId="33" borderId="15" xfId="0" applyNumberFormat="1" applyFont="1" applyFill="1" applyBorder="1" applyAlignment="1">
      <alignment horizontal="right" vertical="center" wrapText="1"/>
    </xf>
    <xf numFmtId="10" fontId="55" fillId="33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8" fillId="34" borderId="15" xfId="0" applyNumberFormat="1" applyFont="1" applyFill="1" applyBorder="1" applyAlignment="1">
      <alignment horizontal="right" vertical="center" wrapText="1"/>
    </xf>
    <xf numFmtId="10" fontId="55" fillId="34" borderId="0" xfId="0" applyNumberFormat="1" applyFont="1" applyFill="1" applyBorder="1" applyAlignment="1">
      <alignment horizontal="right" vertical="center" wrapText="1"/>
    </xf>
    <xf numFmtId="10" fontId="8" fillId="34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4" fontId="8" fillId="33" borderId="16" xfId="0" applyNumberFormat="1" applyFont="1" applyFill="1" applyBorder="1" applyAlignment="1">
      <alignment horizontal="right" vertical="center" wrapText="1"/>
    </xf>
    <xf numFmtId="10" fontId="55" fillId="33" borderId="1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4" fontId="54" fillId="0" borderId="0" xfId="0" applyNumberFormat="1" applyFont="1" applyFill="1" applyBorder="1" applyAlignment="1">
      <alignment horizontal="right" vertical="center" wrapText="1" readingOrder="1"/>
    </xf>
    <xf numFmtId="4" fontId="56" fillId="0" borderId="0" xfId="0" applyNumberFormat="1" applyFont="1" applyFill="1" applyBorder="1" applyAlignment="1">
      <alignment horizontal="right" vertical="center" wrapText="1" readingOrder="1"/>
    </xf>
    <xf numFmtId="0" fontId="8" fillId="0" borderId="0" xfId="0" applyFont="1" applyAlignment="1">
      <alignment horizontal="centerContinuous" vertical="center" wrapText="1"/>
    </xf>
    <xf numFmtId="4" fontId="8" fillId="0" borderId="0" xfId="0" applyNumberFormat="1" applyFont="1" applyAlignment="1">
      <alignment horizontal="centerContinuous" vertical="center" wrapText="1"/>
    </xf>
    <xf numFmtId="4" fontId="8" fillId="0" borderId="0" xfId="0" applyNumberFormat="1" applyFont="1" applyBorder="1" applyAlignment="1">
      <alignment horizontal="centerContinuous" vertical="center" wrapText="1"/>
    </xf>
    <xf numFmtId="4" fontId="9" fillId="34" borderId="0" xfId="0" applyNumberFormat="1" applyFont="1" applyFill="1" applyBorder="1" applyAlignment="1">
      <alignment horizontal="right" vertical="center" wrapText="1"/>
    </xf>
    <xf numFmtId="10" fontId="8" fillId="34" borderId="10" xfId="0" applyNumberFormat="1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/>
    </xf>
    <xf numFmtId="0" fontId="7" fillId="33" borderId="16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4" fontId="56" fillId="33" borderId="0" xfId="0" applyNumberFormat="1" applyFont="1" applyFill="1" applyBorder="1" applyAlignment="1">
      <alignment horizontal="right" vertical="center" wrapText="1" readingOrder="1"/>
    </xf>
    <xf numFmtId="0" fontId="8" fillId="33" borderId="11" xfId="0" applyFont="1" applyFill="1" applyBorder="1" applyAlignment="1">
      <alignment vertical="center"/>
    </xf>
    <xf numFmtId="4" fontId="56" fillId="33" borderId="11" xfId="0" applyNumberFormat="1" applyFont="1" applyFill="1" applyBorder="1" applyAlignment="1">
      <alignment horizontal="right" vertical="center" wrapText="1" readingOrder="1"/>
    </xf>
    <xf numFmtId="4" fontId="7" fillId="0" borderId="15" xfId="0" applyNumberFormat="1" applyFont="1" applyFill="1" applyBorder="1" applyAlignment="1">
      <alignment horizontal="right" vertical="center" wrapText="1"/>
    </xf>
    <xf numFmtId="0" fontId="57" fillId="35" borderId="18" xfId="0" applyFont="1" applyFill="1" applyBorder="1" applyAlignment="1">
      <alignment horizontal="center" vertical="justify"/>
    </xf>
    <xf numFmtId="0" fontId="57" fillId="35" borderId="19" xfId="0" applyFont="1" applyFill="1" applyBorder="1" applyAlignment="1">
      <alignment horizontal="center" vertical="justify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8" fillId="36" borderId="20" xfId="0" applyFont="1" applyFill="1" applyBorder="1" applyAlignment="1">
      <alignment/>
    </xf>
    <xf numFmtId="0" fontId="59" fillId="36" borderId="18" xfId="0" applyFont="1" applyFill="1" applyBorder="1" applyAlignment="1">
      <alignment horizontal="center" vertical="center"/>
    </xf>
    <xf numFmtId="4" fontId="59" fillId="36" borderId="18" xfId="0" applyNumberFormat="1" applyFont="1" applyFill="1" applyBorder="1" applyAlignment="1">
      <alignment horizontal="center" vertical="justify" wrapText="1"/>
    </xf>
    <xf numFmtId="0" fontId="59" fillId="36" borderId="18" xfId="0" applyFont="1" applyFill="1" applyBorder="1" applyAlignment="1">
      <alignment horizontal="center" vertical="justify" wrapText="1"/>
    </xf>
    <xf numFmtId="0" fontId="60" fillId="35" borderId="20" xfId="0" applyFont="1" applyFill="1" applyBorder="1" applyAlignment="1">
      <alignment horizontal="center" vertical="justify" wrapText="1"/>
    </xf>
    <xf numFmtId="0" fontId="57" fillId="35" borderId="18" xfId="0" applyFont="1" applyFill="1" applyBorder="1" applyAlignment="1">
      <alignment horizontal="center" vertical="justify" wrapText="1"/>
    </xf>
    <xf numFmtId="0" fontId="34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1028700</xdr:colOff>
      <xdr:row>2</xdr:row>
      <xdr:rowOff>200025</xdr:rowOff>
    </xdr:to>
    <xdr:pic>
      <xdr:nvPicPr>
        <xdr:cNvPr id="1" name="Imagen 2" descr="cid:A1151BFF-0E8C-41C0-A184-8A0FA5990D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81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4"/>
  <sheetViews>
    <sheetView tabSelected="1" zoomScalePageLayoutView="0" workbookViewId="0" topLeftCell="A26">
      <selection activeCell="R38" sqref="R38"/>
    </sheetView>
  </sheetViews>
  <sheetFormatPr defaultColWidth="11.421875" defaultRowHeight="12.75"/>
  <cols>
    <col min="1" max="1" width="2.57421875" style="0" customWidth="1"/>
    <col min="2" max="2" width="23.7109375" style="0" customWidth="1"/>
    <col min="3" max="3" width="16.57421875" style="0" customWidth="1"/>
    <col min="4" max="4" width="18.57421875" style="0" customWidth="1"/>
    <col min="5" max="5" width="15.421875" style="0" customWidth="1"/>
    <col min="6" max="6" width="17.28125" style="0" customWidth="1"/>
    <col min="7" max="7" width="18.57421875" style="0" customWidth="1"/>
    <col min="8" max="8" width="18.7109375" style="0" customWidth="1"/>
    <col min="9" max="9" width="17.8515625" style="0" customWidth="1"/>
    <col min="10" max="10" width="18.140625" style="0" customWidth="1"/>
    <col min="11" max="11" width="8.28125" style="0" customWidth="1"/>
    <col min="12" max="12" width="8.140625" style="0" customWidth="1"/>
    <col min="13" max="13" width="8.421875" style="0" customWidth="1"/>
  </cols>
  <sheetData>
    <row r="2" spans="1:13" ht="18">
      <c r="A2" s="72" t="s">
        <v>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8">
      <c r="A3" s="72" t="s">
        <v>36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3:13" ht="24" customHeight="1" thickBot="1">
      <c r="C4" s="1"/>
      <c r="D4" s="1"/>
      <c r="E4" s="1"/>
      <c r="F4" s="1"/>
      <c r="G4" s="1"/>
      <c r="H4" s="1"/>
      <c r="I4" s="1"/>
      <c r="J4" s="7" t="s">
        <v>37</v>
      </c>
      <c r="K4" s="2"/>
      <c r="L4" s="2"/>
      <c r="M4" s="2"/>
    </row>
    <row r="5" spans="1:13" ht="60" customHeight="1" thickBot="1">
      <c r="A5" s="74"/>
      <c r="B5" s="75" t="s">
        <v>7</v>
      </c>
      <c r="C5" s="76" t="s">
        <v>17</v>
      </c>
      <c r="D5" s="77" t="s">
        <v>10</v>
      </c>
      <c r="E5" s="77" t="s">
        <v>32</v>
      </c>
      <c r="F5" s="77" t="s">
        <v>33</v>
      </c>
      <c r="G5" s="77" t="s">
        <v>31</v>
      </c>
      <c r="H5" s="77" t="s">
        <v>15</v>
      </c>
      <c r="I5" s="77" t="s">
        <v>25</v>
      </c>
      <c r="J5" s="78" t="s">
        <v>11</v>
      </c>
      <c r="K5" s="79" t="s">
        <v>14</v>
      </c>
      <c r="L5" s="70" t="s">
        <v>12</v>
      </c>
      <c r="M5" s="71" t="s">
        <v>13</v>
      </c>
    </row>
    <row r="6" spans="1:13" ht="10.5" customHeight="1">
      <c r="A6" s="14"/>
      <c r="B6" s="15"/>
      <c r="C6" s="15"/>
      <c r="D6" s="15"/>
      <c r="E6" s="15"/>
      <c r="F6" s="15"/>
      <c r="G6" s="15"/>
      <c r="H6" s="15"/>
      <c r="I6" s="15"/>
      <c r="J6" s="14"/>
      <c r="K6" s="15"/>
      <c r="L6" s="15"/>
      <c r="M6" s="36"/>
    </row>
    <row r="7" spans="1:13" ht="36" customHeight="1">
      <c r="A7" s="16" t="s">
        <v>3</v>
      </c>
      <c r="B7" s="17" t="s">
        <v>0</v>
      </c>
      <c r="C7" s="37">
        <f>SUM(C8:C11)</f>
        <v>361587983081</v>
      </c>
      <c r="D7" s="37">
        <f aca="true" t="shared" si="0" ref="D7:I7">SUM(D8:D11)</f>
        <v>376487983081</v>
      </c>
      <c r="E7" s="37">
        <f t="shared" si="0"/>
        <v>391021000</v>
      </c>
      <c r="F7" s="37">
        <f t="shared" si="0"/>
        <v>376096962081</v>
      </c>
      <c r="G7" s="37">
        <f t="shared" si="0"/>
        <v>248156885142.96</v>
      </c>
      <c r="H7" s="37">
        <f t="shared" si="0"/>
        <v>103973892088.95</v>
      </c>
      <c r="I7" s="37">
        <f t="shared" si="0"/>
        <v>92334489730.29999</v>
      </c>
      <c r="J7" s="38">
        <f>+F7-G7</f>
        <v>127940076938.04001</v>
      </c>
      <c r="K7" s="39">
        <f>+G7/F7</f>
        <v>0.6598215624233478</v>
      </c>
      <c r="L7" s="39">
        <f>+H7/F7</f>
        <v>0.27645501711486076</v>
      </c>
      <c r="M7" s="11">
        <f>+I7/F7</f>
        <v>0.24550714055066977</v>
      </c>
    </row>
    <row r="8" spans="1:13" ht="18" customHeight="1">
      <c r="A8" s="18"/>
      <c r="B8" s="19" t="s">
        <v>1</v>
      </c>
      <c r="C8" s="40">
        <f aca="true" t="shared" si="1" ref="C8:E9">+C22+C36</f>
        <v>49104214000</v>
      </c>
      <c r="D8" s="40">
        <f t="shared" si="1"/>
        <v>49104214000</v>
      </c>
      <c r="E8" s="40">
        <f t="shared" si="1"/>
        <v>391021000</v>
      </c>
      <c r="F8" s="40">
        <f>+D8-E8</f>
        <v>48713193000</v>
      </c>
      <c r="G8" s="40">
        <f aca="true" t="shared" si="2" ref="G8:I9">+G22+G36</f>
        <v>13559609926.82</v>
      </c>
      <c r="H8" s="40">
        <f t="shared" si="2"/>
        <v>13254249376.009998</v>
      </c>
      <c r="I8" s="40">
        <f t="shared" si="2"/>
        <v>13204452919.05</v>
      </c>
      <c r="J8" s="41">
        <f aca="true" t="shared" si="3" ref="J8:J14">+F8-G8</f>
        <v>35153583073.18</v>
      </c>
      <c r="K8" s="42">
        <f aca="true" t="shared" si="4" ref="K8:K14">+G8/F8</f>
        <v>0.2783560077209474</v>
      </c>
      <c r="L8" s="42">
        <f aca="true" t="shared" si="5" ref="L8:L14">+H8/F8</f>
        <v>0.2720874687070913</v>
      </c>
      <c r="M8" s="60">
        <f aca="true" t="shared" si="6" ref="M8:M14">+I8/F8</f>
        <v>0.2710652311181901</v>
      </c>
    </row>
    <row r="9" spans="1:13" ht="29.25" customHeight="1">
      <c r="A9" s="18"/>
      <c r="B9" s="20" t="s">
        <v>22</v>
      </c>
      <c r="C9" s="40">
        <f t="shared" si="1"/>
        <v>21367197033</v>
      </c>
      <c r="D9" s="40">
        <f t="shared" si="1"/>
        <v>21367197033</v>
      </c>
      <c r="E9" s="40">
        <f t="shared" si="1"/>
        <v>0</v>
      </c>
      <c r="F9" s="40">
        <f>+D9-E9</f>
        <v>21367197033</v>
      </c>
      <c r="G9" s="40">
        <f t="shared" si="2"/>
        <v>17007696158.02</v>
      </c>
      <c r="H9" s="40">
        <f t="shared" si="2"/>
        <v>5773775140.29</v>
      </c>
      <c r="I9" s="40">
        <f t="shared" si="2"/>
        <v>5651294409.2300005</v>
      </c>
      <c r="J9" s="41">
        <f t="shared" si="3"/>
        <v>4359500874.98</v>
      </c>
      <c r="K9" s="42">
        <f t="shared" si="4"/>
        <v>0.7959722621433647</v>
      </c>
      <c r="L9" s="42">
        <f t="shared" si="5"/>
        <v>0.2702167781470282</v>
      </c>
      <c r="M9" s="60">
        <f t="shared" si="6"/>
        <v>0.2644845929254085</v>
      </c>
    </row>
    <row r="10" spans="1:13" ht="27.75" customHeight="1">
      <c r="A10" s="18"/>
      <c r="B10" s="19" t="s">
        <v>8</v>
      </c>
      <c r="C10" s="40">
        <f>+C24+C38</f>
        <v>279022142048</v>
      </c>
      <c r="D10" s="40">
        <f aca="true" t="shared" si="7" ref="D10:I10">+D24+D38</f>
        <v>293922142048</v>
      </c>
      <c r="E10" s="40">
        <f t="shared" si="7"/>
        <v>0</v>
      </c>
      <c r="F10" s="40">
        <f t="shared" si="7"/>
        <v>293922142048</v>
      </c>
      <c r="G10" s="40">
        <f t="shared" si="7"/>
        <v>206354849329.12</v>
      </c>
      <c r="H10" s="40">
        <f t="shared" si="7"/>
        <v>73711137843.65</v>
      </c>
      <c r="I10" s="40">
        <f t="shared" si="7"/>
        <v>62244012673.02</v>
      </c>
      <c r="J10" s="41">
        <f t="shared" si="3"/>
        <v>87567292718.88</v>
      </c>
      <c r="K10" s="42">
        <f t="shared" si="4"/>
        <v>0.7020731677146681</v>
      </c>
      <c r="L10" s="42">
        <f t="shared" si="5"/>
        <v>0.2507845694442862</v>
      </c>
      <c r="M10" s="60">
        <f t="shared" si="6"/>
        <v>0.2117704104880095</v>
      </c>
    </row>
    <row r="11" spans="1:13" ht="30" customHeight="1">
      <c r="A11" s="18"/>
      <c r="B11" s="21" t="s">
        <v>34</v>
      </c>
      <c r="C11" s="40">
        <f aca="true" t="shared" si="8" ref="C11:E12">+C25+C39</f>
        <v>12094430000</v>
      </c>
      <c r="D11" s="40">
        <f>+D25+D39</f>
        <v>12094430000</v>
      </c>
      <c r="E11" s="40">
        <f t="shared" si="8"/>
        <v>0</v>
      </c>
      <c r="F11" s="40">
        <f>+D11-E11</f>
        <v>12094430000</v>
      </c>
      <c r="G11" s="40">
        <f aca="true" t="shared" si="9" ref="G11:I12">+G25+G39</f>
        <v>11234729729</v>
      </c>
      <c r="H11" s="40">
        <f t="shared" si="9"/>
        <v>11234729729</v>
      </c>
      <c r="I11" s="40">
        <f t="shared" si="9"/>
        <v>11234729729</v>
      </c>
      <c r="J11" s="41">
        <f t="shared" si="3"/>
        <v>859700271</v>
      </c>
      <c r="K11" s="42">
        <f t="shared" si="4"/>
        <v>0.928917669456105</v>
      </c>
      <c r="L11" s="42">
        <f t="shared" si="5"/>
        <v>0.928917669456105</v>
      </c>
      <c r="M11" s="60">
        <f t="shared" si="6"/>
        <v>0.928917669456105</v>
      </c>
    </row>
    <row r="12" spans="1:13" ht="37.5" customHeight="1">
      <c r="A12" s="22" t="s">
        <v>4</v>
      </c>
      <c r="B12" s="17" t="s">
        <v>2</v>
      </c>
      <c r="C12" s="37">
        <f t="shared" si="8"/>
        <v>177440896180</v>
      </c>
      <c r="D12" s="37">
        <f t="shared" si="8"/>
        <v>202100076180</v>
      </c>
      <c r="E12" s="37">
        <f t="shared" si="8"/>
        <v>31148000000</v>
      </c>
      <c r="F12" s="37">
        <f>+D12-E12</f>
        <v>170952076180</v>
      </c>
      <c r="G12" s="37">
        <f t="shared" si="9"/>
        <v>104250058976.84</v>
      </c>
      <c r="H12" s="37">
        <f t="shared" si="9"/>
        <v>2633612655.15</v>
      </c>
      <c r="I12" s="37">
        <f t="shared" si="9"/>
        <v>2629214460.15</v>
      </c>
      <c r="J12" s="38">
        <f t="shared" si="3"/>
        <v>66702017203.16</v>
      </c>
      <c r="K12" s="39">
        <f t="shared" si="4"/>
        <v>0.6098203736763765</v>
      </c>
      <c r="L12" s="39">
        <f t="shared" si="5"/>
        <v>0.015405561102264702</v>
      </c>
      <c r="M12" s="11">
        <f t="shared" si="6"/>
        <v>0.015379833453333613</v>
      </c>
    </row>
    <row r="13" spans="1:13" ht="11.25" customHeight="1">
      <c r="A13" s="23"/>
      <c r="B13" s="24"/>
      <c r="C13" s="44"/>
      <c r="D13" s="45"/>
      <c r="E13" s="45"/>
      <c r="F13" s="45"/>
      <c r="G13" s="45"/>
      <c r="H13" s="45"/>
      <c r="I13" s="45"/>
      <c r="J13" s="41"/>
      <c r="K13" s="42"/>
      <c r="L13" s="42"/>
      <c r="M13" s="60"/>
    </row>
    <row r="14" spans="1:13" ht="19.5" customHeight="1" thickBot="1">
      <c r="A14" s="25" t="s">
        <v>5</v>
      </c>
      <c r="B14" s="26" t="s">
        <v>6</v>
      </c>
      <c r="C14" s="46">
        <f>+C28+C42</f>
        <v>539028879261</v>
      </c>
      <c r="D14" s="46">
        <f aca="true" t="shared" si="10" ref="D14:I14">+D28+D42</f>
        <v>578588059261</v>
      </c>
      <c r="E14" s="46">
        <f t="shared" si="10"/>
        <v>31539021000</v>
      </c>
      <c r="F14" s="46">
        <f t="shared" si="10"/>
        <v>547049038261</v>
      </c>
      <c r="G14" s="46">
        <f t="shared" si="10"/>
        <v>352406944119.80005</v>
      </c>
      <c r="H14" s="46">
        <f t="shared" si="10"/>
        <v>106607504744.09999</v>
      </c>
      <c r="I14" s="46">
        <f t="shared" si="10"/>
        <v>94963704190.45</v>
      </c>
      <c r="J14" s="47">
        <f t="shared" si="3"/>
        <v>194642094141.19995</v>
      </c>
      <c r="K14" s="48">
        <f t="shared" si="4"/>
        <v>0.6441962593336373</v>
      </c>
      <c r="L14" s="48">
        <f t="shared" si="5"/>
        <v>0.19487741918529247</v>
      </c>
      <c r="M14" s="13">
        <f t="shared" si="6"/>
        <v>0.17359267186051117</v>
      </c>
    </row>
    <row r="15" spans="1:13" ht="9.75" customHeight="1">
      <c r="A15" s="49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1"/>
      <c r="M15" s="52"/>
    </row>
    <row r="16" spans="1:13" ht="18">
      <c r="A16" s="72" t="s">
        <v>19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15" customHeight="1">
      <c r="A17" s="72" t="s">
        <v>36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</row>
    <row r="18" spans="1:13" ht="14.25" customHeight="1" thickBot="1">
      <c r="A18" s="49"/>
      <c r="B18" s="49"/>
      <c r="C18" s="50"/>
      <c r="D18" s="50"/>
      <c r="E18" s="50"/>
      <c r="F18" s="50"/>
      <c r="G18" s="50"/>
      <c r="H18" s="50"/>
      <c r="I18" s="50"/>
      <c r="J18" s="53"/>
      <c r="K18" s="29"/>
      <c r="L18" s="29"/>
      <c r="M18" s="29"/>
    </row>
    <row r="19" spans="1:13" ht="48.75" customHeight="1" thickBot="1">
      <c r="A19" s="74"/>
      <c r="B19" s="75" t="s">
        <v>7</v>
      </c>
      <c r="C19" s="76" t="s">
        <v>17</v>
      </c>
      <c r="D19" s="76" t="s">
        <v>10</v>
      </c>
      <c r="E19" s="76" t="s">
        <v>28</v>
      </c>
      <c r="F19" s="76" t="s">
        <v>29</v>
      </c>
      <c r="G19" s="76" t="s">
        <v>31</v>
      </c>
      <c r="H19" s="76" t="s">
        <v>16</v>
      </c>
      <c r="I19" s="76" t="s">
        <v>30</v>
      </c>
      <c r="J19" s="78" t="s">
        <v>11</v>
      </c>
      <c r="K19" s="79" t="s">
        <v>14</v>
      </c>
      <c r="L19" s="70" t="s">
        <v>12</v>
      </c>
      <c r="M19" s="71" t="s">
        <v>13</v>
      </c>
    </row>
    <row r="20" spans="1:13" ht="13.5" customHeight="1">
      <c r="A20" s="27"/>
      <c r="B20" s="28"/>
      <c r="C20" s="29"/>
      <c r="D20" s="29"/>
      <c r="E20" s="29"/>
      <c r="F20" s="29"/>
      <c r="G20" s="29"/>
      <c r="H20" s="29"/>
      <c r="I20" s="29"/>
      <c r="J20" s="30"/>
      <c r="K20" s="29"/>
      <c r="L20" s="29"/>
      <c r="M20" s="31"/>
    </row>
    <row r="21" spans="1:13" ht="19.5" customHeight="1">
      <c r="A21" s="16" t="s">
        <v>3</v>
      </c>
      <c r="B21" s="65" t="s">
        <v>0</v>
      </c>
      <c r="C21" s="37">
        <f aca="true" t="shared" si="11" ref="C21:I21">SUM(C22:C25)</f>
        <v>347372084081</v>
      </c>
      <c r="D21" s="37">
        <f t="shared" si="11"/>
        <v>362272084081</v>
      </c>
      <c r="E21" s="37">
        <f t="shared" si="11"/>
        <v>0</v>
      </c>
      <c r="F21" s="37">
        <f t="shared" si="11"/>
        <v>362272084081</v>
      </c>
      <c r="G21" s="37">
        <f t="shared" si="11"/>
        <v>243409600965.82</v>
      </c>
      <c r="H21" s="37">
        <f t="shared" si="11"/>
        <v>100348431684.53</v>
      </c>
      <c r="I21" s="37">
        <f t="shared" si="11"/>
        <v>88724683968.38</v>
      </c>
      <c r="J21" s="38">
        <f>+F21-G21</f>
        <v>118862483115.18</v>
      </c>
      <c r="K21" s="10">
        <f>+G21/F21</f>
        <v>0.6718972056135475</v>
      </c>
      <c r="L21" s="10">
        <f>+H21/F21</f>
        <v>0.27699741739441675</v>
      </c>
      <c r="M21" s="11">
        <f>+I21/F21</f>
        <v>0.24491173310649614</v>
      </c>
    </row>
    <row r="22" spans="1:13" ht="25.5" customHeight="1">
      <c r="A22" s="18"/>
      <c r="B22" s="20" t="s">
        <v>1</v>
      </c>
      <c r="C22" s="54">
        <v>36872287000</v>
      </c>
      <c r="D22" s="54">
        <v>36872287000</v>
      </c>
      <c r="E22" s="54">
        <v>0</v>
      </c>
      <c r="F22" s="54">
        <f>+D22-E22</f>
        <v>36872287000</v>
      </c>
      <c r="G22" s="54">
        <v>10355393375.12</v>
      </c>
      <c r="H22" s="54">
        <v>10050032824.31</v>
      </c>
      <c r="I22" s="54">
        <v>10000236367.35</v>
      </c>
      <c r="J22" s="69">
        <f aca="true" t="shared" si="12" ref="J22:J28">+F22-G22</f>
        <v>26516893624.879997</v>
      </c>
      <c r="K22" s="8">
        <f>+G22/F22</f>
        <v>0.2808448896896469</v>
      </c>
      <c r="L22" s="8">
        <f aca="true" t="shared" si="13" ref="L22:L28">+H22/F22</f>
        <v>0.27256331630066777</v>
      </c>
      <c r="M22" s="9">
        <f aca="true" t="shared" si="14" ref="M22:M28">+I22/F22</f>
        <v>0.2712128045474912</v>
      </c>
    </row>
    <row r="23" spans="1:13" ht="24.75" customHeight="1">
      <c r="A23" s="18"/>
      <c r="B23" s="20" t="s">
        <v>22</v>
      </c>
      <c r="C23" s="40">
        <v>19506183033</v>
      </c>
      <c r="D23" s="40">
        <v>19506183033</v>
      </c>
      <c r="E23" s="54">
        <v>0</v>
      </c>
      <c r="F23" s="54">
        <f aca="true" t="shared" si="15" ref="F23:F28">+D23-E23</f>
        <v>19506183033</v>
      </c>
      <c r="G23" s="40">
        <v>15474727676.58</v>
      </c>
      <c r="H23" s="40">
        <v>5362630431.57</v>
      </c>
      <c r="I23" s="40">
        <v>5255804343.01</v>
      </c>
      <c r="J23" s="69">
        <f t="shared" si="12"/>
        <v>4031455356.42</v>
      </c>
      <c r="K23" s="8">
        <f aca="true" t="shared" si="16" ref="K23:K28">+G23/F23</f>
        <v>0.7933242321370767</v>
      </c>
      <c r="L23" s="8">
        <f t="shared" si="13"/>
        <v>0.27491951769844747</v>
      </c>
      <c r="M23" s="9">
        <f t="shared" si="14"/>
        <v>0.2694429932354465</v>
      </c>
    </row>
    <row r="24" spans="1:13" ht="21" customHeight="1">
      <c r="A24" s="18"/>
      <c r="B24" s="20" t="s">
        <v>8</v>
      </c>
      <c r="C24" s="40">
        <v>278902892048</v>
      </c>
      <c r="D24" s="54">
        <v>293802892048</v>
      </c>
      <c r="E24" s="54">
        <v>0</v>
      </c>
      <c r="F24" s="54">
        <f>+D24-E24</f>
        <v>293802892048</v>
      </c>
      <c r="G24" s="40">
        <v>206345656185.12</v>
      </c>
      <c r="H24" s="40">
        <v>73701944699.65</v>
      </c>
      <c r="I24" s="40">
        <v>62234819529.02</v>
      </c>
      <c r="J24" s="69">
        <f t="shared" si="12"/>
        <v>87457235862.88</v>
      </c>
      <c r="K24" s="8">
        <f t="shared" si="16"/>
        <v>0.7023268380605604</v>
      </c>
      <c r="L24" s="8">
        <f t="shared" si="13"/>
        <v>0.2508550688044587</v>
      </c>
      <c r="M24" s="9">
        <f t="shared" si="14"/>
        <v>0.21182507461108446</v>
      </c>
    </row>
    <row r="25" spans="1:13" ht="39" customHeight="1">
      <c r="A25" s="18"/>
      <c r="B25" s="21" t="s">
        <v>34</v>
      </c>
      <c r="C25" s="40">
        <v>12090722000</v>
      </c>
      <c r="D25" s="40">
        <v>12090722000</v>
      </c>
      <c r="E25" s="54">
        <v>0</v>
      </c>
      <c r="F25" s="54">
        <f t="shared" si="15"/>
        <v>12090722000</v>
      </c>
      <c r="G25" s="54">
        <v>11233823729</v>
      </c>
      <c r="H25" s="54">
        <v>11233823729</v>
      </c>
      <c r="I25" s="54">
        <v>11233823729</v>
      </c>
      <c r="J25" s="69">
        <f t="shared" si="12"/>
        <v>856898271</v>
      </c>
      <c r="K25" s="8">
        <f t="shared" si="16"/>
        <v>0.9291276177717096</v>
      </c>
      <c r="L25" s="8">
        <f t="shared" si="13"/>
        <v>0.9291276177717096</v>
      </c>
      <c r="M25" s="9">
        <f t="shared" si="14"/>
        <v>0.9291276177717096</v>
      </c>
    </row>
    <row r="26" spans="1:13" ht="19.5" customHeight="1">
      <c r="A26" s="22" t="s">
        <v>4</v>
      </c>
      <c r="B26" s="65" t="s">
        <v>2</v>
      </c>
      <c r="C26" s="37">
        <v>172240896180</v>
      </c>
      <c r="D26" s="37">
        <v>196900076180</v>
      </c>
      <c r="E26" s="66">
        <v>31148000000</v>
      </c>
      <c r="F26" s="66">
        <f t="shared" si="15"/>
        <v>165752076180</v>
      </c>
      <c r="G26" s="37">
        <v>100115899159.59</v>
      </c>
      <c r="H26" s="37">
        <v>2212933687.65</v>
      </c>
      <c r="I26" s="37">
        <v>2208535492.65</v>
      </c>
      <c r="J26" s="38">
        <f t="shared" si="12"/>
        <v>65636177020.41</v>
      </c>
      <c r="K26" s="10">
        <f t="shared" si="16"/>
        <v>0.6040099253469876</v>
      </c>
      <c r="L26" s="10">
        <f t="shared" si="13"/>
        <v>0.013350865573755132</v>
      </c>
      <c r="M26" s="11">
        <f t="shared" si="14"/>
        <v>0.013324330793006904</v>
      </c>
    </row>
    <row r="27" spans="1:13" ht="10.5" customHeight="1">
      <c r="A27" s="32"/>
      <c r="B27" s="33"/>
      <c r="C27" s="44"/>
      <c r="D27" s="44"/>
      <c r="E27" s="44"/>
      <c r="F27" s="55"/>
      <c r="G27" s="44" t="s">
        <v>21</v>
      </c>
      <c r="H27" s="44"/>
      <c r="I27" s="44"/>
      <c r="J27" s="38"/>
      <c r="K27" s="10"/>
      <c r="L27" s="10"/>
      <c r="M27" s="11"/>
    </row>
    <row r="28" spans="1:13" ht="19.5" customHeight="1" thickBot="1">
      <c r="A28" s="25" t="s">
        <v>5</v>
      </c>
      <c r="B28" s="67" t="s">
        <v>6</v>
      </c>
      <c r="C28" s="46">
        <f>+C21+C26</f>
        <v>519612980261</v>
      </c>
      <c r="D28" s="46">
        <f>+D21+D26</f>
        <v>559172160261</v>
      </c>
      <c r="E28" s="46">
        <f>+E21+E26</f>
        <v>31148000000</v>
      </c>
      <c r="F28" s="68">
        <f t="shared" si="15"/>
        <v>528024160261</v>
      </c>
      <c r="G28" s="46">
        <f>+G21+G26</f>
        <v>343525500125.41003</v>
      </c>
      <c r="H28" s="46">
        <f>+H21+H26</f>
        <v>102561365372.18</v>
      </c>
      <c r="I28" s="46">
        <f>+I21+I26</f>
        <v>90933219461.03</v>
      </c>
      <c r="J28" s="47">
        <f t="shared" si="12"/>
        <v>184498660135.58997</v>
      </c>
      <c r="K28" s="12">
        <f t="shared" si="16"/>
        <v>0.650586707918075</v>
      </c>
      <c r="L28" s="12">
        <f t="shared" si="13"/>
        <v>0.19423612230448767</v>
      </c>
      <c r="M28" s="13">
        <f t="shared" si="14"/>
        <v>0.17221412636891864</v>
      </c>
    </row>
    <row r="29" spans="1:13" ht="12.75">
      <c r="A29" s="49"/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1:13" ht="18">
      <c r="A30" s="72" t="s">
        <v>20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</row>
    <row r="31" spans="1:13" ht="12.75" customHeight="1">
      <c r="A31" s="72" t="s">
        <v>36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</row>
    <row r="32" spans="1:13" ht="12.75" customHeight="1" thickBot="1">
      <c r="A32" s="56"/>
      <c r="B32" s="56"/>
      <c r="C32" s="57"/>
      <c r="D32" s="57"/>
      <c r="E32" s="57"/>
      <c r="F32" s="57"/>
      <c r="G32" s="57"/>
      <c r="H32" s="57"/>
      <c r="I32" s="57"/>
      <c r="J32" s="53"/>
      <c r="K32" s="58"/>
      <c r="L32" s="58"/>
      <c r="M32" s="58"/>
    </row>
    <row r="33" spans="1:13" ht="54" customHeight="1" thickBot="1">
      <c r="A33" s="74"/>
      <c r="B33" s="75" t="s">
        <v>7</v>
      </c>
      <c r="C33" s="76" t="s">
        <v>17</v>
      </c>
      <c r="D33" s="76" t="s">
        <v>10</v>
      </c>
      <c r="E33" s="76" t="s">
        <v>26</v>
      </c>
      <c r="F33" s="76" t="s">
        <v>27</v>
      </c>
      <c r="G33" s="76" t="s">
        <v>23</v>
      </c>
      <c r="H33" s="76" t="s">
        <v>24</v>
      </c>
      <c r="I33" s="76" t="s">
        <v>25</v>
      </c>
      <c r="J33" s="78" t="s">
        <v>11</v>
      </c>
      <c r="K33" s="79" t="s">
        <v>14</v>
      </c>
      <c r="L33" s="70" t="s">
        <v>12</v>
      </c>
      <c r="M33" s="71" t="s">
        <v>13</v>
      </c>
    </row>
    <row r="34" spans="1:13" ht="12" customHeight="1">
      <c r="A34" s="27"/>
      <c r="B34" s="28"/>
      <c r="C34" s="29"/>
      <c r="D34" s="29"/>
      <c r="E34" s="29"/>
      <c r="F34" s="29"/>
      <c r="G34" s="29"/>
      <c r="H34" s="29"/>
      <c r="I34" s="29"/>
      <c r="J34" s="30"/>
      <c r="K34" s="29"/>
      <c r="L34" s="29"/>
      <c r="M34" s="31"/>
    </row>
    <row r="35" spans="1:13" ht="19.5" customHeight="1">
      <c r="A35" s="61" t="s">
        <v>3</v>
      </c>
      <c r="B35" s="34" t="s">
        <v>0</v>
      </c>
      <c r="C35" s="37">
        <f aca="true" t="shared" si="17" ref="C35:I35">SUM(C36:C39)</f>
        <v>14215899000</v>
      </c>
      <c r="D35" s="37">
        <f t="shared" si="17"/>
        <v>14215899000</v>
      </c>
      <c r="E35" s="37">
        <f t="shared" si="17"/>
        <v>391021000</v>
      </c>
      <c r="F35" s="37">
        <f t="shared" si="17"/>
        <v>13824878000</v>
      </c>
      <c r="G35" s="37">
        <f t="shared" si="17"/>
        <v>4747284177.139999</v>
      </c>
      <c r="H35" s="37">
        <f t="shared" si="17"/>
        <v>3625460404.42</v>
      </c>
      <c r="I35" s="37">
        <f t="shared" si="17"/>
        <v>3609805761.92</v>
      </c>
      <c r="J35" s="38">
        <f>+F35-G35</f>
        <v>9077593822.86</v>
      </c>
      <c r="K35" s="10">
        <f>+G35/F35</f>
        <v>0.3433870575306342</v>
      </c>
      <c r="L35" s="10">
        <f>+H35/F35</f>
        <v>0.2622417647678338</v>
      </c>
      <c r="M35" s="11">
        <f>+I35/F35</f>
        <v>0.2611094117373043</v>
      </c>
    </row>
    <row r="36" spans="1:13" ht="19.5" customHeight="1">
      <c r="A36" s="62"/>
      <c r="B36" s="19" t="s">
        <v>1</v>
      </c>
      <c r="C36" s="54">
        <v>12231927000</v>
      </c>
      <c r="D36" s="54">
        <v>12231927000</v>
      </c>
      <c r="E36" s="54">
        <v>391021000</v>
      </c>
      <c r="F36" s="54">
        <f>+D36-E36</f>
        <v>11840906000</v>
      </c>
      <c r="G36" s="40">
        <v>3204216551.7</v>
      </c>
      <c r="H36" s="40">
        <v>3204216551.7</v>
      </c>
      <c r="I36" s="40">
        <v>3204216551.7</v>
      </c>
      <c r="J36" s="69">
        <f aca="true" t="shared" si="18" ref="J36:J42">+F36-G36</f>
        <v>8636689448.3</v>
      </c>
      <c r="K36" s="8">
        <f aca="true" t="shared" si="19" ref="K36:K42">+G36/F36</f>
        <v>0.2706056911270134</v>
      </c>
      <c r="L36" s="8">
        <f>+H36/F36</f>
        <v>0.2706056911270134</v>
      </c>
      <c r="M36" s="9">
        <f aca="true" t="shared" si="20" ref="M36:M42">+I36/F36</f>
        <v>0.2706056911270134</v>
      </c>
    </row>
    <row r="37" spans="1:13" ht="19.5" customHeight="1">
      <c r="A37" s="62"/>
      <c r="B37" s="20" t="s">
        <v>22</v>
      </c>
      <c r="C37" s="40">
        <v>1861014000</v>
      </c>
      <c r="D37" s="40">
        <v>1861014000</v>
      </c>
      <c r="E37" s="40"/>
      <c r="F37" s="54">
        <f>+D37-E37</f>
        <v>1861014000</v>
      </c>
      <c r="G37" s="40">
        <v>1532968481.44</v>
      </c>
      <c r="H37" s="40">
        <v>411144708.72</v>
      </c>
      <c r="I37" s="40">
        <v>395490066.22</v>
      </c>
      <c r="J37" s="69">
        <f t="shared" si="18"/>
        <v>328045518.55999994</v>
      </c>
      <c r="K37" s="8">
        <f t="shared" si="19"/>
        <v>0.8237275385569373</v>
      </c>
      <c r="L37" s="8">
        <f aca="true" t="shared" si="21" ref="L37:L42">+H37/F37</f>
        <v>0.2209251025086324</v>
      </c>
      <c r="M37" s="9">
        <f t="shared" si="20"/>
        <v>0.2125132138823244</v>
      </c>
    </row>
    <row r="38" spans="1:13" ht="19.5" customHeight="1">
      <c r="A38" s="62"/>
      <c r="B38" s="19" t="s">
        <v>8</v>
      </c>
      <c r="C38" s="40">
        <v>119250000</v>
      </c>
      <c r="D38" s="40">
        <v>119250000</v>
      </c>
      <c r="E38" s="40"/>
      <c r="F38" s="54">
        <f>+D38-E38</f>
        <v>119250000</v>
      </c>
      <c r="G38" s="40">
        <v>9193144</v>
      </c>
      <c r="H38" s="40">
        <v>9193144</v>
      </c>
      <c r="I38" s="40">
        <v>9193144</v>
      </c>
      <c r="J38" s="69">
        <f t="shared" si="18"/>
        <v>110056856</v>
      </c>
      <c r="K38" s="8">
        <f t="shared" si="19"/>
        <v>0.07709135429769393</v>
      </c>
      <c r="L38" s="8">
        <f t="shared" si="21"/>
        <v>0.07709135429769393</v>
      </c>
      <c r="M38" s="9">
        <f t="shared" si="20"/>
        <v>0.07709135429769393</v>
      </c>
    </row>
    <row r="39" spans="1:13" ht="31.5" customHeight="1">
      <c r="A39" s="18"/>
      <c r="B39" s="21" t="s">
        <v>35</v>
      </c>
      <c r="C39" s="40">
        <v>3708000</v>
      </c>
      <c r="D39" s="40">
        <v>3708000</v>
      </c>
      <c r="E39" s="40"/>
      <c r="F39" s="54">
        <f>+D39-E39</f>
        <v>3708000</v>
      </c>
      <c r="G39" s="54">
        <v>906000</v>
      </c>
      <c r="H39" s="54">
        <v>906000</v>
      </c>
      <c r="I39" s="54">
        <v>906000</v>
      </c>
      <c r="J39" s="69">
        <f t="shared" si="18"/>
        <v>2802000</v>
      </c>
      <c r="K39" s="8">
        <f t="shared" si="19"/>
        <v>0.24433656957928804</v>
      </c>
      <c r="L39" s="8">
        <f t="shared" si="21"/>
        <v>0.24433656957928804</v>
      </c>
      <c r="M39" s="9">
        <f t="shared" si="20"/>
        <v>0.24433656957928804</v>
      </c>
    </row>
    <row r="40" spans="1:13" ht="19.5" customHeight="1">
      <c r="A40" s="61" t="s">
        <v>4</v>
      </c>
      <c r="B40" s="17" t="s">
        <v>2</v>
      </c>
      <c r="C40" s="37">
        <v>5200000000</v>
      </c>
      <c r="D40" s="37">
        <v>5200000000</v>
      </c>
      <c r="E40" s="37">
        <v>0</v>
      </c>
      <c r="F40" s="37">
        <f>+D40-E40</f>
        <v>5200000000</v>
      </c>
      <c r="G40" s="37">
        <v>4134159817.25</v>
      </c>
      <c r="H40" s="37">
        <v>420678967.5</v>
      </c>
      <c r="I40" s="37">
        <v>420678967.5</v>
      </c>
      <c r="J40" s="38">
        <f t="shared" si="18"/>
        <v>1065840182.75</v>
      </c>
      <c r="K40" s="10">
        <f t="shared" si="19"/>
        <v>0.7950307340865385</v>
      </c>
      <c r="L40" s="10">
        <f t="shared" si="21"/>
        <v>0.0808998014423077</v>
      </c>
      <c r="M40" s="11">
        <f t="shared" si="20"/>
        <v>0.0808998014423077</v>
      </c>
    </row>
    <row r="41" spans="1:13" ht="9.75" customHeight="1">
      <c r="A41" s="63"/>
      <c r="B41" s="35"/>
      <c r="C41" s="59"/>
      <c r="D41" s="59"/>
      <c r="E41" s="59"/>
      <c r="F41" s="59"/>
      <c r="G41" s="59"/>
      <c r="H41" s="59"/>
      <c r="I41" s="59"/>
      <c r="J41" s="41"/>
      <c r="K41" s="43"/>
      <c r="L41" s="43"/>
      <c r="M41" s="60"/>
    </row>
    <row r="42" spans="1:13" ht="19.5" customHeight="1" thickBot="1">
      <c r="A42" s="64" t="s">
        <v>5</v>
      </c>
      <c r="B42" s="26" t="s">
        <v>6</v>
      </c>
      <c r="C42" s="46">
        <f>+C35+C40</f>
        <v>19415899000</v>
      </c>
      <c r="D42" s="46">
        <f aca="true" t="shared" si="22" ref="D42:I42">+D35+D40</f>
        <v>19415899000</v>
      </c>
      <c r="E42" s="46">
        <f t="shared" si="22"/>
        <v>391021000</v>
      </c>
      <c r="F42" s="46">
        <f t="shared" si="22"/>
        <v>19024878000</v>
      </c>
      <c r="G42" s="46">
        <f t="shared" si="22"/>
        <v>8881443994.39</v>
      </c>
      <c r="H42" s="46">
        <f t="shared" si="22"/>
        <v>4046139371.92</v>
      </c>
      <c r="I42" s="46">
        <f t="shared" si="22"/>
        <v>4030484729.42</v>
      </c>
      <c r="J42" s="47">
        <f t="shared" si="18"/>
        <v>10143434005.61</v>
      </c>
      <c r="K42" s="12">
        <f t="shared" si="19"/>
        <v>0.46683316415432463</v>
      </c>
      <c r="L42" s="12">
        <f t="shared" si="21"/>
        <v>0.21267623224285592</v>
      </c>
      <c r="M42" s="13">
        <f t="shared" si="20"/>
        <v>0.2118533811055188</v>
      </c>
    </row>
    <row r="43" ht="12.75">
      <c r="C43" s="1"/>
    </row>
    <row r="44" spans="2:13" ht="12.75">
      <c r="B44" s="4" t="s">
        <v>18</v>
      </c>
      <c r="C44" s="4"/>
      <c r="D44" s="4"/>
      <c r="E44" s="4"/>
      <c r="F44" s="4"/>
      <c r="G44" s="6"/>
      <c r="H44" s="6"/>
      <c r="I44" s="6"/>
      <c r="J44" s="6"/>
      <c r="K44" s="5"/>
      <c r="L44" s="3"/>
      <c r="M44" s="3"/>
    </row>
  </sheetData>
  <sheetProtection/>
  <mergeCells count="6">
    <mergeCell ref="A31:M31"/>
    <mergeCell ref="A30:M30"/>
    <mergeCell ref="A3:M3"/>
    <mergeCell ref="A2:M2"/>
    <mergeCell ref="A16:M16"/>
    <mergeCell ref="A17:M17"/>
  </mergeCells>
  <printOptions horizontalCentered="1"/>
  <pageMargins left="0.984251968503937" right="0" top="0.3937007874015748" bottom="0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2019-05-08T19:59:22Z</cp:lastPrinted>
  <dcterms:created xsi:type="dcterms:W3CDTF">2011-02-09T13:24:23Z</dcterms:created>
  <dcterms:modified xsi:type="dcterms:W3CDTF">2019-05-08T20:00:39Z</dcterms:modified>
  <cp:category/>
  <cp:version/>
  <cp:contentType/>
  <cp:contentStatus/>
</cp:coreProperties>
</file>