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RZO\PDF\"/>
    </mc:Choice>
  </mc:AlternateContent>
  <bookViews>
    <workbookView xWindow="240" yWindow="120" windowWidth="18060" windowHeight="7050"/>
  </bookViews>
  <sheets>
    <sheet name="EJECUCION " sheetId="1" r:id="rId1"/>
  </sheets>
  <definedNames>
    <definedName name="_xlnm.Print_Titles" localSheetId="0">'EJECUCION '!$5:$5</definedName>
  </definedNames>
  <calcPr calcId="152511"/>
</workbook>
</file>

<file path=xl/calcChain.xml><?xml version="1.0" encoding="utf-8"?>
<calcChain xmlns="http://schemas.openxmlformats.org/spreadsheetml/2006/main">
  <c r="V61" i="1" l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7" i="1"/>
  <c r="U37" i="1"/>
  <c r="T37" i="1"/>
  <c r="V35" i="1"/>
  <c r="U35" i="1"/>
  <c r="T35" i="1"/>
  <c r="V34" i="1"/>
  <c r="U34" i="1"/>
  <c r="T34" i="1"/>
  <c r="V33" i="1"/>
  <c r="U33" i="1"/>
  <c r="T33" i="1"/>
  <c r="V32" i="1"/>
  <c r="U32" i="1"/>
  <c r="T32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6" i="1"/>
  <c r="U16" i="1"/>
  <c r="T16" i="1"/>
  <c r="V15" i="1"/>
  <c r="U15" i="1"/>
  <c r="T15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5" i="1"/>
  <c r="S34" i="1"/>
  <c r="S33" i="1"/>
  <c r="S32" i="1"/>
  <c r="S30" i="1"/>
  <c r="S29" i="1"/>
  <c r="S28" i="1"/>
  <c r="S27" i="1"/>
  <c r="S26" i="1"/>
  <c r="S25" i="1"/>
  <c r="S24" i="1"/>
  <c r="S23" i="1"/>
  <c r="S22" i="1"/>
  <c r="S21" i="1"/>
  <c r="S20" i="1"/>
  <c r="S19" i="1"/>
  <c r="S16" i="1"/>
  <c r="S15" i="1"/>
  <c r="S13" i="1"/>
  <c r="S12" i="1"/>
  <c r="S11" i="1"/>
  <c r="S10" i="1"/>
  <c r="S9" i="1"/>
  <c r="S8" i="1"/>
  <c r="R36" i="1"/>
  <c r="Q36" i="1"/>
  <c r="P36" i="1"/>
  <c r="O36" i="1"/>
  <c r="N36" i="1"/>
  <c r="M36" i="1"/>
  <c r="L36" i="1"/>
  <c r="K36" i="1"/>
  <c r="J36" i="1"/>
  <c r="J31" i="1"/>
  <c r="R31" i="1"/>
  <c r="Q31" i="1"/>
  <c r="P31" i="1"/>
  <c r="O31" i="1"/>
  <c r="N31" i="1"/>
  <c r="M31" i="1"/>
  <c r="L31" i="1"/>
  <c r="K31" i="1"/>
  <c r="J18" i="1"/>
  <c r="R18" i="1"/>
  <c r="Q18" i="1"/>
  <c r="P18" i="1"/>
  <c r="O18" i="1"/>
  <c r="N18" i="1"/>
  <c r="M18" i="1"/>
  <c r="L18" i="1"/>
  <c r="K18" i="1"/>
  <c r="R14" i="1"/>
  <c r="Q14" i="1"/>
  <c r="P14" i="1"/>
  <c r="O14" i="1"/>
  <c r="N14" i="1"/>
  <c r="M14" i="1"/>
  <c r="L14" i="1"/>
  <c r="K14" i="1"/>
  <c r="J14" i="1"/>
  <c r="R7" i="1"/>
  <c r="Q7" i="1"/>
  <c r="P7" i="1"/>
  <c r="O7" i="1"/>
  <c r="N7" i="1"/>
  <c r="M7" i="1"/>
  <c r="L7" i="1"/>
  <c r="K7" i="1"/>
  <c r="J7" i="1"/>
  <c r="S31" i="1" l="1"/>
  <c r="S7" i="1"/>
  <c r="V18" i="1"/>
  <c r="T14" i="1"/>
  <c r="U14" i="1"/>
  <c r="T31" i="1"/>
  <c r="V36" i="1"/>
  <c r="T7" i="1"/>
  <c r="T36" i="1"/>
  <c r="S36" i="1"/>
  <c r="V7" i="1"/>
  <c r="M17" i="1"/>
  <c r="P17" i="1"/>
  <c r="P6" i="1" s="1"/>
  <c r="J17" i="1"/>
  <c r="J6" i="1" s="1"/>
  <c r="J62" i="1" s="1"/>
  <c r="U31" i="1"/>
  <c r="U36" i="1"/>
  <c r="V14" i="1"/>
  <c r="L17" i="1"/>
  <c r="L6" i="1" s="1"/>
  <c r="L62" i="1" s="1"/>
  <c r="O17" i="1"/>
  <c r="R17" i="1"/>
  <c r="V17" i="1" s="1"/>
  <c r="V31" i="1"/>
  <c r="T18" i="1"/>
  <c r="O6" i="1"/>
  <c r="O62" i="1" s="1"/>
  <c r="M6" i="1"/>
  <c r="K17" i="1"/>
  <c r="K6" i="1" s="1"/>
  <c r="K62" i="1" s="1"/>
  <c r="N17" i="1"/>
  <c r="N6" i="1" s="1"/>
  <c r="N62" i="1" s="1"/>
  <c r="S14" i="1"/>
  <c r="S18" i="1"/>
  <c r="U7" i="1"/>
  <c r="Q17" i="1"/>
  <c r="U18" i="1"/>
  <c r="U17" i="1" l="1"/>
  <c r="R6" i="1"/>
  <c r="R62" i="1" s="1"/>
  <c r="S17" i="1"/>
  <c r="T17" i="1"/>
  <c r="S6" i="1"/>
  <c r="M62" i="1"/>
  <c r="P62" i="1"/>
  <c r="T6" i="1"/>
  <c r="Q6" i="1"/>
  <c r="V6" i="1" l="1"/>
  <c r="T62" i="1"/>
  <c r="V62" i="1"/>
  <c r="Q62" i="1"/>
  <c r="U62" i="1" s="1"/>
  <c r="U6" i="1"/>
  <c r="S62" i="1"/>
</calcChain>
</file>

<file path=xl/sharedStrings.xml><?xml version="1.0" encoding="utf-8"?>
<sst xmlns="http://schemas.openxmlformats.org/spreadsheetml/2006/main" count="475" uniqueCount="117">
  <si>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</si>
  <si>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</si>
  <si>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</si>
  <si>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</si>
  <si>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</si>
  <si>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</si>
  <si>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</si>
  <si>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</si>
  <si>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</si>
  <si>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</si>
  <si>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</si>
  <si>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</si>
  <si>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</si>
  <si>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</si>
  <si>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</si>
  <si>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</si>
  <si>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</si>
  <si>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</si>
  <si>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</si>
  <si>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</si>
  <si>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</si>
  <si>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</si>
  <si>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</si>
  <si>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</si>
  <si>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</si>
  <si>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</si>
  <si>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</si>
  <si>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</si>
  <si>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</si>
  <si>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</si>
  <si>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</si>
  <si>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</si>
  <si>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</si>
  <si>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</si>
  <si>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</si>
  <si>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</si>
  <si>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</si>
  <si>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</si>
  <si>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</si>
  <si>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</si>
  <si>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</si>
  <si>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</si>
  <si>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</si>
  <si>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</si>
  <si>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</si>
  <si>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</si>
  <si>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</si>
  <si>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</si>
  <si>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</si>
  <si>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</si>
  <si>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</si>
  <si>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</si>
  <si>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</si>
  <si>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</si>
  <si>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</si>
  <si>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</si>
  <si>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</si>
  <si>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</si>
  <si>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</si>
  <si>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</si>
  <si>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</si>
  <si>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</si>
  <si>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</si>
  <si>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</si>
  <si>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</si>
  <si>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</si>
  <si>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</si>
  <si>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</si>
  <si>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</si>
  <si>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</si>
  <si>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</si>
  <si>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</si>
  <si>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</si>
  <si>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</si>
  <si>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</si>
  <si>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</si>
  <si>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</si>
  <si>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</si>
  <si>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</si>
  <si>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</si>
  <si>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</si>
  <si>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</si>
  <si>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</si>
  <si>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</si>
  <si>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</si>
  <si>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</si>
  <si>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</si>
  <si>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</si>
  <si>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</si>
  <si>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</si>
  <si>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</si>
  <si>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</si>
  <si>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</si>
  <si>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</si>
  <si>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</si>
  <si>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</si>
  <si>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</si>
  <si>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</si>
  <si>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GASTOS DE PERSONAL</t>
  </si>
  <si>
    <t>GASTOS DE FUNCIONAMIENTO</t>
  </si>
  <si>
    <t xml:space="preserve">GASTOS GENERALES </t>
  </si>
  <si>
    <t>TRANSFERENCIAS CORRIENTES</t>
  </si>
  <si>
    <t>TRANSFERENCIAS DE CAPITAL</t>
  </si>
  <si>
    <t xml:space="preserve">GASTOS DE INVERSIÓN </t>
  </si>
  <si>
    <t>TOTAL PRESUPUESTO A+C</t>
  </si>
  <si>
    <t>APROPIACION SIN COMPROMETER</t>
  </si>
  <si>
    <t>MINISTERIO DE COMERCIO INDUSTRIA Y TURISMO</t>
  </si>
  <si>
    <t>INFORME DE EJECUCIÓN PRESUPUESTAL ACUMULADA CON CORTE AL 31 DE MARZO DE 2018</t>
  </si>
  <si>
    <t xml:space="preserve">UNIDAD EJECUTORA 3501-01 GESTIÓN GENERAL </t>
  </si>
  <si>
    <t>FECHA DE GENERACIÓN :  ABRIL 02 DE 2018</t>
  </si>
  <si>
    <t>COMP/ APR</t>
  </si>
  <si>
    <t>OBLIG/ APR</t>
  </si>
  <si>
    <t>PAGO/ APR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</si>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</sst>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4" fontId="1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 readingOrder="1"/>
    </xf>
    <xf numFmtId="165" fontId="8" fillId="3" borderId="1" xfId="0" applyNumberFormat="1" applyFont="1" applyFill="1" applyBorder="1" applyAlignment="1">
      <alignment horizontal="right" vertical="center" wrapText="1" readingOrder="1"/>
    </xf>
    <xf numFmtId="10" fontId="8" fillId="3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/>
    <xf numFmtId="0" fontId="9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showGridLines="0" tabSelected="1" workbookViewId="0">
      <selection activeCell="A2" sqref="A2:V2"/>
    </sheetView>
  </sheetViews>
  <sheetFormatPr baseColWidth="10" defaultRowHeight="15"/>
  <cols>
    <col min="1" max="1" width="4" customWidth="1"/>
    <col min="2" max="5" width="5.42578125" customWidth="1"/>
    <col min="6" max="6" width="7.5703125" customWidth="1"/>
    <col min="7" max="7" width="4.140625" customWidth="1"/>
    <col min="8" max="8" width="4.42578125" customWidth="1"/>
    <col min="9" max="9" width="27.5703125" customWidth="1"/>
    <col min="10" max="10" width="16.140625" customWidth="1"/>
    <col min="11" max="11" width="14.7109375" customWidth="1"/>
    <col min="12" max="12" width="14.42578125" customWidth="1"/>
    <col min="13" max="13" width="17.5703125" customWidth="1"/>
    <col min="14" max="14" width="17.85546875" customWidth="1"/>
    <col min="15" max="15" width="16.85546875" customWidth="1"/>
    <col min="16" max="16" width="18.140625" customWidth="1"/>
    <col min="17" max="17" width="15.140625" customWidth="1"/>
    <col min="18" max="18" width="16" customWidth="1"/>
    <col min="19" max="19" width="17" customWidth="1"/>
    <col min="20" max="20" width="7.140625" customWidth="1"/>
    <col min="21" max="21" width="6.85546875" customWidth="1"/>
    <col min="22" max="22" width="7.5703125" customWidth="1"/>
    <col min="23" max="23" width="16.28515625" bestFit="1" customWidth="1"/>
  </cols>
  <sheetData>
    <row r="1" spans="1:23">
      <c r="A1" s="34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3">
      <c r="A2" s="34" t="s">
        <v>107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>
      <c r="A3" s="34" t="s">
        <v>108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33" t="s">
        <v>109</v>
      </c>
    </row>
    <row r="5" spans="1:23" ht="24" thickTop="1" thickBo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3" t="s">
        <v>105</v>
      </c>
      <c r="T5" s="14" t="s">
        <v>110</v>
      </c>
      <c r="U5" s="13" t="s">
        <v>111</v>
      </c>
      <c r="V5" s="14" t="s">
        <v>112</v>
      </c>
    </row>
    <row r="6" spans="1:23" ht="30" customHeight="1" thickTop="1" thickBot="1">
      <c r="A6" s="3" t="s">
        <v>19</v>
      </c>
      <c r="B6" s="3"/>
      <c r="C6" s="3"/>
      <c r="D6" s="3"/>
      <c r="E6" s="3"/>
      <c r="F6" s="3"/>
      <c r="G6" s="3"/>
      <c r="H6" s="3"/>
      <c r="I6" s="4" t="s">
        <v>99</v>
      </c>
      <c r="J6" s="10">
        <f>+J7+J14+J17</f>
        <v>349154111598</v>
      </c>
      <c r="K6" s="10">
        <f t="shared" ref="K6:R6" si="0">+K7+K14+K17</f>
        <v>0</v>
      </c>
      <c r="L6" s="10">
        <f t="shared" si="0"/>
        <v>0</v>
      </c>
      <c r="M6" s="10">
        <f t="shared" si="0"/>
        <v>349154111598</v>
      </c>
      <c r="N6" s="10">
        <f t="shared" si="0"/>
        <v>252135220344.78003</v>
      </c>
      <c r="O6" s="10">
        <f t="shared" si="0"/>
        <v>97018891253.220001</v>
      </c>
      <c r="P6" s="10">
        <f t="shared" si="0"/>
        <v>220804341516.10001</v>
      </c>
      <c r="Q6" s="10">
        <f t="shared" si="0"/>
        <v>71357861250.479996</v>
      </c>
      <c r="R6" s="10">
        <f t="shared" si="0"/>
        <v>71357861250.479996</v>
      </c>
      <c r="S6" s="20">
        <f t="shared" ref="S6:S37" si="1">+M6-P6</f>
        <v>128349770081.89999</v>
      </c>
      <c r="T6" s="21">
        <f t="shared" ref="T6:T37" si="2">+P6/M6</f>
        <v>0.63239794171555963</v>
      </c>
      <c r="U6" s="21">
        <f t="shared" ref="U6:U37" si="3">+Q6/M6</f>
        <v>0.20437353844665063</v>
      </c>
      <c r="V6" s="21">
        <f t="shared" ref="V6:V37" si="4">+R6/M6</f>
        <v>0.20437353844665063</v>
      </c>
      <c r="W6" s="2"/>
    </row>
    <row r="7" spans="1:23" ht="30" customHeight="1" thickTop="1" thickBot="1">
      <c r="A7" s="12" t="s">
        <v>19</v>
      </c>
      <c r="B7" s="12">
        <v>1</v>
      </c>
      <c r="C7" s="12"/>
      <c r="D7" s="12"/>
      <c r="E7" s="12"/>
      <c r="F7" s="12"/>
      <c r="G7" s="12"/>
      <c r="H7" s="12"/>
      <c r="I7" s="15" t="s">
        <v>98</v>
      </c>
      <c r="J7" s="16">
        <f>SUM(J8:J13)</f>
        <v>43192000000</v>
      </c>
      <c r="K7" s="16">
        <f t="shared" ref="K7:R7" si="5">SUM(K8:K13)</f>
        <v>0</v>
      </c>
      <c r="L7" s="16">
        <f t="shared" si="5"/>
        <v>0</v>
      </c>
      <c r="M7" s="16">
        <f t="shared" si="5"/>
        <v>43192000000</v>
      </c>
      <c r="N7" s="16">
        <f t="shared" si="5"/>
        <v>42693511799.5</v>
      </c>
      <c r="O7" s="16">
        <f t="shared" si="5"/>
        <v>498488200.5</v>
      </c>
      <c r="P7" s="16">
        <f t="shared" si="5"/>
        <v>15294169209.400002</v>
      </c>
      <c r="Q7" s="16">
        <f t="shared" si="5"/>
        <v>8916601436.8899994</v>
      </c>
      <c r="R7" s="16">
        <f t="shared" si="5"/>
        <v>8916601436.8899994</v>
      </c>
      <c r="S7" s="22">
        <f t="shared" si="1"/>
        <v>27897830790.599998</v>
      </c>
      <c r="T7" s="23">
        <f t="shared" si="2"/>
        <v>0.35409726823022786</v>
      </c>
      <c r="U7" s="23">
        <f t="shared" si="3"/>
        <v>0.20644104086150211</v>
      </c>
      <c r="V7" s="23">
        <f t="shared" si="4"/>
        <v>0.20644104086150211</v>
      </c>
      <c r="W7" s="2"/>
    </row>
    <row r="8" spans="1:23" ht="30" customHeight="1" thickTop="1" thickBot="1">
      <c r="A8" s="5" t="s">
        <v>19</v>
      </c>
      <c r="B8" s="5" t="s">
        <v>20</v>
      </c>
      <c r="C8" s="5" t="s">
        <v>21</v>
      </c>
      <c r="D8" s="5" t="s">
        <v>20</v>
      </c>
      <c r="E8" s="5" t="s">
        <v>20</v>
      </c>
      <c r="F8" s="5" t="s">
        <v>22</v>
      </c>
      <c r="G8" s="5" t="s">
        <v>23</v>
      </c>
      <c r="H8" s="5" t="s">
        <v>24</v>
      </c>
      <c r="I8" s="6" t="s">
        <v>25</v>
      </c>
      <c r="J8" s="7">
        <v>13249000000</v>
      </c>
      <c r="K8" s="7">
        <v>0</v>
      </c>
      <c r="L8" s="7">
        <v>0</v>
      </c>
      <c r="M8" s="7">
        <v>13249000000</v>
      </c>
      <c r="N8" s="7">
        <v>13239000000</v>
      </c>
      <c r="O8" s="7">
        <v>10000000</v>
      </c>
      <c r="P8" s="7">
        <v>3405037669.02</v>
      </c>
      <c r="Q8" s="7">
        <v>3405037669.02</v>
      </c>
      <c r="R8" s="7">
        <v>3405037669.02</v>
      </c>
      <c r="S8" s="24">
        <f t="shared" si="1"/>
        <v>9843962330.9799995</v>
      </c>
      <c r="T8" s="25">
        <f t="shared" si="2"/>
        <v>0.25700337150124536</v>
      </c>
      <c r="U8" s="25">
        <f t="shared" si="3"/>
        <v>0.25700337150124536</v>
      </c>
      <c r="V8" s="25">
        <f t="shared" si="4"/>
        <v>0.25700337150124536</v>
      </c>
      <c r="W8" s="2"/>
    </row>
    <row r="9" spans="1:23" ht="30" customHeight="1" thickTop="1" thickBot="1">
      <c r="A9" s="5" t="s">
        <v>19</v>
      </c>
      <c r="B9" s="5" t="s">
        <v>20</v>
      </c>
      <c r="C9" s="5" t="s">
        <v>21</v>
      </c>
      <c r="D9" s="5" t="s">
        <v>20</v>
      </c>
      <c r="E9" s="5" t="s">
        <v>26</v>
      </c>
      <c r="F9" s="5" t="s">
        <v>22</v>
      </c>
      <c r="G9" s="5" t="s">
        <v>23</v>
      </c>
      <c r="H9" s="5" t="s">
        <v>24</v>
      </c>
      <c r="I9" s="6" t="s">
        <v>27</v>
      </c>
      <c r="J9" s="7">
        <v>2603000000</v>
      </c>
      <c r="K9" s="7">
        <v>0</v>
      </c>
      <c r="L9" s="7">
        <v>0</v>
      </c>
      <c r="M9" s="7">
        <v>2603000000</v>
      </c>
      <c r="N9" s="7">
        <v>2593000000</v>
      </c>
      <c r="O9" s="7">
        <v>10000000</v>
      </c>
      <c r="P9" s="7">
        <v>634065322.15999997</v>
      </c>
      <c r="Q9" s="7">
        <v>634065322.15999997</v>
      </c>
      <c r="R9" s="7">
        <v>634065322.15999997</v>
      </c>
      <c r="S9" s="24">
        <f t="shared" si="1"/>
        <v>1968934677.8400002</v>
      </c>
      <c r="T9" s="25">
        <f t="shared" si="2"/>
        <v>0.24359021212447174</v>
      </c>
      <c r="U9" s="25">
        <f t="shared" si="3"/>
        <v>0.24359021212447174</v>
      </c>
      <c r="V9" s="25">
        <f t="shared" si="4"/>
        <v>0.24359021212447174</v>
      </c>
      <c r="W9" s="19"/>
    </row>
    <row r="10" spans="1:23" ht="30" customHeight="1" thickTop="1" thickBot="1">
      <c r="A10" s="5" t="s">
        <v>19</v>
      </c>
      <c r="B10" s="5" t="s">
        <v>20</v>
      </c>
      <c r="C10" s="5" t="s">
        <v>21</v>
      </c>
      <c r="D10" s="5" t="s">
        <v>20</v>
      </c>
      <c r="E10" s="5" t="s">
        <v>28</v>
      </c>
      <c r="F10" s="5" t="s">
        <v>22</v>
      </c>
      <c r="G10" s="5" t="s">
        <v>23</v>
      </c>
      <c r="H10" s="5" t="s">
        <v>24</v>
      </c>
      <c r="I10" s="6" t="s">
        <v>29</v>
      </c>
      <c r="J10" s="7">
        <v>11259000000</v>
      </c>
      <c r="K10" s="7">
        <v>0</v>
      </c>
      <c r="L10" s="7">
        <v>0</v>
      </c>
      <c r="M10" s="7">
        <v>11259000000</v>
      </c>
      <c r="N10" s="7">
        <v>11249000000</v>
      </c>
      <c r="O10" s="7">
        <v>10000000</v>
      </c>
      <c r="P10" s="7">
        <v>1901846993.1600001</v>
      </c>
      <c r="Q10" s="7">
        <v>1901846993.1600001</v>
      </c>
      <c r="R10" s="7">
        <v>1901846993.1600001</v>
      </c>
      <c r="S10" s="24">
        <f t="shared" si="1"/>
        <v>9357153006.8400002</v>
      </c>
      <c r="T10" s="25">
        <f t="shared" si="2"/>
        <v>0.16891793171329603</v>
      </c>
      <c r="U10" s="25">
        <f t="shared" si="3"/>
        <v>0.16891793171329603</v>
      </c>
      <c r="V10" s="25">
        <f t="shared" si="4"/>
        <v>0.16891793171329603</v>
      </c>
      <c r="W10" s="2"/>
    </row>
    <row r="11" spans="1:23" ht="30" customHeight="1" thickTop="1" thickBot="1">
      <c r="A11" s="5" t="s">
        <v>19</v>
      </c>
      <c r="B11" s="5" t="s">
        <v>20</v>
      </c>
      <c r="C11" s="5" t="s">
        <v>21</v>
      </c>
      <c r="D11" s="5" t="s">
        <v>20</v>
      </c>
      <c r="E11" s="5" t="s">
        <v>30</v>
      </c>
      <c r="F11" s="5" t="s">
        <v>22</v>
      </c>
      <c r="G11" s="5" t="s">
        <v>23</v>
      </c>
      <c r="H11" s="5" t="s">
        <v>24</v>
      </c>
      <c r="I11" s="6" t="s">
        <v>31</v>
      </c>
      <c r="J11" s="7">
        <v>568000000</v>
      </c>
      <c r="K11" s="7">
        <v>0</v>
      </c>
      <c r="L11" s="7">
        <v>0</v>
      </c>
      <c r="M11" s="7">
        <v>568000000</v>
      </c>
      <c r="N11" s="7">
        <v>500000000</v>
      </c>
      <c r="O11" s="7">
        <v>68000000</v>
      </c>
      <c r="P11" s="7">
        <v>90645247.719999999</v>
      </c>
      <c r="Q11" s="7">
        <v>90645247.719999999</v>
      </c>
      <c r="R11" s="7">
        <v>90645247.719999999</v>
      </c>
      <c r="S11" s="24">
        <f t="shared" si="1"/>
        <v>477354752.27999997</v>
      </c>
      <c r="T11" s="25">
        <f t="shared" si="2"/>
        <v>0.15958670373239436</v>
      </c>
      <c r="U11" s="25">
        <f t="shared" si="3"/>
        <v>0.15958670373239436</v>
      </c>
      <c r="V11" s="25">
        <f t="shared" si="4"/>
        <v>0.15958670373239436</v>
      </c>
      <c r="W11" s="2"/>
    </row>
    <row r="12" spans="1:23" ht="30" customHeight="1" thickTop="1" thickBot="1">
      <c r="A12" s="5" t="s">
        <v>19</v>
      </c>
      <c r="B12" s="5" t="s">
        <v>20</v>
      </c>
      <c r="C12" s="5" t="s">
        <v>21</v>
      </c>
      <c r="D12" s="5" t="s">
        <v>32</v>
      </c>
      <c r="E12" s="5"/>
      <c r="F12" s="5" t="s">
        <v>22</v>
      </c>
      <c r="G12" s="5" t="s">
        <v>23</v>
      </c>
      <c r="H12" s="5" t="s">
        <v>24</v>
      </c>
      <c r="I12" s="6" t="s">
        <v>33</v>
      </c>
      <c r="J12" s="7">
        <v>8493000000</v>
      </c>
      <c r="K12" s="7">
        <v>0</v>
      </c>
      <c r="L12" s="7">
        <v>0</v>
      </c>
      <c r="M12" s="7">
        <v>8493000000</v>
      </c>
      <c r="N12" s="7">
        <v>8132963309.5</v>
      </c>
      <c r="O12" s="7">
        <v>360036690.5</v>
      </c>
      <c r="P12" s="7">
        <v>7433352918.3400002</v>
      </c>
      <c r="Q12" s="7">
        <v>1189237845.8299999</v>
      </c>
      <c r="R12" s="7">
        <v>1189237845.8299999</v>
      </c>
      <c r="S12" s="24">
        <f t="shared" si="1"/>
        <v>1059647081.6599998</v>
      </c>
      <c r="T12" s="25">
        <f t="shared" si="2"/>
        <v>0.87523288806546573</v>
      </c>
      <c r="U12" s="25">
        <f t="shared" si="3"/>
        <v>0.14002565004474271</v>
      </c>
      <c r="V12" s="25">
        <f t="shared" si="4"/>
        <v>0.14002565004474271</v>
      </c>
      <c r="W12" s="2"/>
    </row>
    <row r="13" spans="1:23" ht="45" customHeight="1" thickTop="1" thickBot="1">
      <c r="A13" s="5" t="s">
        <v>19</v>
      </c>
      <c r="B13" s="5" t="s">
        <v>20</v>
      </c>
      <c r="C13" s="5" t="s">
        <v>21</v>
      </c>
      <c r="D13" s="5" t="s">
        <v>28</v>
      </c>
      <c r="E13" s="5"/>
      <c r="F13" s="5" t="s">
        <v>22</v>
      </c>
      <c r="G13" s="5" t="s">
        <v>23</v>
      </c>
      <c r="H13" s="5" t="s">
        <v>24</v>
      </c>
      <c r="I13" s="6" t="s">
        <v>34</v>
      </c>
      <c r="J13" s="7">
        <v>7020000000</v>
      </c>
      <c r="K13" s="7">
        <v>0</v>
      </c>
      <c r="L13" s="7">
        <v>0</v>
      </c>
      <c r="M13" s="7">
        <v>7020000000</v>
      </c>
      <c r="N13" s="7">
        <v>6979548490</v>
      </c>
      <c r="O13" s="7">
        <v>40451510</v>
      </c>
      <c r="P13" s="7">
        <v>1829221059</v>
      </c>
      <c r="Q13" s="7">
        <v>1695768359</v>
      </c>
      <c r="R13" s="7">
        <v>1695768359</v>
      </c>
      <c r="S13" s="24">
        <f t="shared" si="1"/>
        <v>5190778941</v>
      </c>
      <c r="T13" s="25">
        <f t="shared" si="2"/>
        <v>0.26057280042735043</v>
      </c>
      <c r="U13" s="25">
        <f t="shared" si="3"/>
        <v>0.24156244430199431</v>
      </c>
      <c r="V13" s="25">
        <f t="shared" si="4"/>
        <v>0.24156244430199431</v>
      </c>
      <c r="W13" s="2"/>
    </row>
    <row r="14" spans="1:23" ht="30" customHeight="1" thickTop="1" thickBot="1">
      <c r="A14" s="12" t="s">
        <v>19</v>
      </c>
      <c r="B14" s="12">
        <v>2</v>
      </c>
      <c r="C14" s="12"/>
      <c r="D14" s="12"/>
      <c r="E14" s="12"/>
      <c r="F14" s="12"/>
      <c r="G14" s="12"/>
      <c r="H14" s="12"/>
      <c r="I14" s="15" t="s">
        <v>100</v>
      </c>
      <c r="J14" s="16">
        <f>+J15+J16</f>
        <v>28739350000</v>
      </c>
      <c r="K14" s="16">
        <f t="shared" ref="K14:R14" si="6">+K15+K16</f>
        <v>0</v>
      </c>
      <c r="L14" s="16">
        <f t="shared" si="6"/>
        <v>0</v>
      </c>
      <c r="M14" s="16">
        <f t="shared" si="6"/>
        <v>28739350000</v>
      </c>
      <c r="N14" s="16">
        <f t="shared" si="6"/>
        <v>18774777431.52</v>
      </c>
      <c r="O14" s="16">
        <f t="shared" si="6"/>
        <v>9964572568.4799995</v>
      </c>
      <c r="P14" s="16">
        <f t="shared" si="6"/>
        <v>16505629071.23</v>
      </c>
      <c r="Q14" s="16">
        <f t="shared" si="6"/>
        <v>12433925714.77</v>
      </c>
      <c r="R14" s="16">
        <f t="shared" si="6"/>
        <v>12433925714.77</v>
      </c>
      <c r="S14" s="22">
        <f t="shared" si="1"/>
        <v>12233720928.77</v>
      </c>
      <c r="T14" s="23">
        <f t="shared" si="2"/>
        <v>0.57432158595201355</v>
      </c>
      <c r="U14" s="23">
        <f t="shared" si="3"/>
        <v>0.43264463931056202</v>
      </c>
      <c r="V14" s="23">
        <f t="shared" si="4"/>
        <v>0.43264463931056202</v>
      </c>
      <c r="W14" s="2"/>
    </row>
    <row r="15" spans="1:23" ht="30" customHeight="1" thickTop="1" thickBot="1">
      <c r="A15" s="5" t="s">
        <v>19</v>
      </c>
      <c r="B15" s="5" t="s">
        <v>32</v>
      </c>
      <c r="C15" s="5" t="s">
        <v>21</v>
      </c>
      <c r="D15" s="5" t="s">
        <v>35</v>
      </c>
      <c r="E15" s="5"/>
      <c r="F15" s="5" t="s">
        <v>22</v>
      </c>
      <c r="G15" s="5" t="s">
        <v>23</v>
      </c>
      <c r="H15" s="5" t="s">
        <v>24</v>
      </c>
      <c r="I15" s="6" t="s">
        <v>36</v>
      </c>
      <c r="J15" s="7">
        <v>17004000000</v>
      </c>
      <c r="K15" s="7">
        <v>0</v>
      </c>
      <c r="L15" s="7">
        <v>0</v>
      </c>
      <c r="M15" s="7">
        <v>17004000000</v>
      </c>
      <c r="N15" s="7">
        <v>9728404149</v>
      </c>
      <c r="O15" s="7">
        <v>7275595851</v>
      </c>
      <c r="P15" s="7">
        <v>9728404149</v>
      </c>
      <c r="Q15" s="7">
        <v>9728404149</v>
      </c>
      <c r="R15" s="7">
        <v>9728404149</v>
      </c>
      <c r="S15" s="24">
        <f t="shared" si="1"/>
        <v>7275595851</v>
      </c>
      <c r="T15" s="25">
        <f t="shared" si="2"/>
        <v>0.57212445007057167</v>
      </c>
      <c r="U15" s="25">
        <f t="shared" si="3"/>
        <v>0.57212445007057167</v>
      </c>
      <c r="V15" s="25">
        <f t="shared" si="4"/>
        <v>0.57212445007057167</v>
      </c>
      <c r="W15" s="2"/>
    </row>
    <row r="16" spans="1:23" ht="30" customHeight="1" thickTop="1" thickBot="1">
      <c r="A16" s="5" t="s">
        <v>19</v>
      </c>
      <c r="B16" s="5" t="s">
        <v>32</v>
      </c>
      <c r="C16" s="5" t="s">
        <v>21</v>
      </c>
      <c r="D16" s="5" t="s">
        <v>26</v>
      </c>
      <c r="E16" s="5"/>
      <c r="F16" s="5" t="s">
        <v>22</v>
      </c>
      <c r="G16" s="5" t="s">
        <v>23</v>
      </c>
      <c r="H16" s="5" t="s">
        <v>24</v>
      </c>
      <c r="I16" s="6" t="s">
        <v>37</v>
      </c>
      <c r="J16" s="7">
        <v>11735350000</v>
      </c>
      <c r="K16" s="7">
        <v>0</v>
      </c>
      <c r="L16" s="7">
        <v>0</v>
      </c>
      <c r="M16" s="7">
        <v>11735350000</v>
      </c>
      <c r="N16" s="7">
        <v>9046373282.5200005</v>
      </c>
      <c r="O16" s="7">
        <v>2688976717.48</v>
      </c>
      <c r="P16" s="7">
        <v>6777224922.2299995</v>
      </c>
      <c r="Q16" s="7">
        <v>2705521565.77</v>
      </c>
      <c r="R16" s="7">
        <v>2705521565.77</v>
      </c>
      <c r="S16" s="24">
        <f t="shared" si="1"/>
        <v>4958125077.7700005</v>
      </c>
      <c r="T16" s="25">
        <f t="shared" si="2"/>
        <v>0.57750513808535742</v>
      </c>
      <c r="U16" s="25">
        <f t="shared" si="3"/>
        <v>0.23054459950235826</v>
      </c>
      <c r="V16" s="25">
        <f t="shared" si="4"/>
        <v>0.23054459950235826</v>
      </c>
      <c r="W16" s="2"/>
    </row>
    <row r="17" spans="1:23" ht="30" customHeight="1" thickTop="1" thickBot="1">
      <c r="A17" s="12" t="s">
        <v>19</v>
      </c>
      <c r="B17" s="12"/>
      <c r="C17" s="12"/>
      <c r="D17" s="12"/>
      <c r="E17" s="12"/>
      <c r="F17" s="12"/>
      <c r="G17" s="12"/>
      <c r="H17" s="12"/>
      <c r="I17" s="15" t="s">
        <v>116</v>
      </c>
      <c r="J17" s="16">
        <f>+J18+J31</f>
        <v>277222761598</v>
      </c>
      <c r="K17" s="16">
        <f t="shared" ref="K17:R17" si="7">+K18+K31</f>
        <v>0</v>
      </c>
      <c r="L17" s="16">
        <f t="shared" si="7"/>
        <v>0</v>
      </c>
      <c r="M17" s="16">
        <f t="shared" si="7"/>
        <v>277222761598</v>
      </c>
      <c r="N17" s="16">
        <f t="shared" si="7"/>
        <v>190666931113.76001</v>
      </c>
      <c r="O17" s="16">
        <f t="shared" si="7"/>
        <v>86555830484.240005</v>
      </c>
      <c r="P17" s="16">
        <f t="shared" si="7"/>
        <v>189004543235.47</v>
      </c>
      <c r="Q17" s="16">
        <f t="shared" si="7"/>
        <v>50007334098.82</v>
      </c>
      <c r="R17" s="16">
        <f t="shared" si="7"/>
        <v>50007334098.82</v>
      </c>
      <c r="S17" s="22">
        <f t="shared" si="1"/>
        <v>88218218362.529999</v>
      </c>
      <c r="T17" s="23">
        <f t="shared" si="2"/>
        <v>0.68177858898016819</v>
      </c>
      <c r="U17" s="23">
        <f t="shared" si="3"/>
        <v>0.18038682614141008</v>
      </c>
      <c r="V17" s="23">
        <f t="shared" si="4"/>
        <v>0.18038682614141008</v>
      </c>
      <c r="W17" s="2"/>
    </row>
    <row r="18" spans="1:23" ht="30" customHeight="1" thickTop="1" thickBot="1">
      <c r="A18" s="12" t="s">
        <v>19</v>
      </c>
      <c r="B18" s="12">
        <v>3</v>
      </c>
      <c r="C18" s="12"/>
      <c r="D18" s="12"/>
      <c r="E18" s="12"/>
      <c r="F18" s="12"/>
      <c r="G18" s="12"/>
      <c r="H18" s="12"/>
      <c r="I18" s="15" t="s">
        <v>101</v>
      </c>
      <c r="J18" s="16">
        <f>SUM(J19:J30)</f>
        <v>85305053502</v>
      </c>
      <c r="K18" s="16">
        <f t="shared" ref="K18:R18" si="8">SUM(K19:K30)</f>
        <v>0</v>
      </c>
      <c r="L18" s="16">
        <f t="shared" si="8"/>
        <v>0</v>
      </c>
      <c r="M18" s="16">
        <f t="shared" si="8"/>
        <v>85305053502</v>
      </c>
      <c r="N18" s="16">
        <f t="shared" si="8"/>
        <v>19336023017.760002</v>
      </c>
      <c r="O18" s="16">
        <f t="shared" si="8"/>
        <v>65969030484.240005</v>
      </c>
      <c r="P18" s="16">
        <f t="shared" si="8"/>
        <v>17673635139.470001</v>
      </c>
      <c r="Q18" s="16">
        <f t="shared" si="8"/>
        <v>15738582857.060001</v>
      </c>
      <c r="R18" s="16">
        <f t="shared" si="8"/>
        <v>15738582857.060001</v>
      </c>
      <c r="S18" s="22">
        <f t="shared" si="1"/>
        <v>67631418362.529999</v>
      </c>
      <c r="T18" s="23">
        <f t="shared" si="2"/>
        <v>0.20718157264921752</v>
      </c>
      <c r="U18" s="23">
        <f t="shared" si="3"/>
        <v>0.18449766116952271</v>
      </c>
      <c r="V18" s="23">
        <f t="shared" si="4"/>
        <v>0.18449766116952271</v>
      </c>
      <c r="W18" s="2"/>
    </row>
    <row r="19" spans="1:23" ht="30" customHeight="1" thickTop="1" thickBot="1">
      <c r="A19" s="5" t="s">
        <v>19</v>
      </c>
      <c r="B19" s="5" t="s">
        <v>35</v>
      </c>
      <c r="C19" s="5" t="s">
        <v>32</v>
      </c>
      <c r="D19" s="5" t="s">
        <v>20</v>
      </c>
      <c r="E19" s="5" t="s">
        <v>20</v>
      </c>
      <c r="F19" s="5" t="s">
        <v>22</v>
      </c>
      <c r="G19" s="5" t="s">
        <v>38</v>
      </c>
      <c r="H19" s="5" t="s">
        <v>39</v>
      </c>
      <c r="I19" s="6" t="s">
        <v>40</v>
      </c>
      <c r="J19" s="7">
        <v>855000000</v>
      </c>
      <c r="K19" s="7">
        <v>0</v>
      </c>
      <c r="L19" s="7">
        <v>0</v>
      </c>
      <c r="M19" s="7">
        <v>855000000</v>
      </c>
      <c r="N19" s="7">
        <v>0</v>
      </c>
      <c r="O19" s="7">
        <v>855000000</v>
      </c>
      <c r="P19" s="7">
        <v>0</v>
      </c>
      <c r="Q19" s="7">
        <v>0</v>
      </c>
      <c r="R19" s="7">
        <v>0</v>
      </c>
      <c r="S19" s="24">
        <f t="shared" si="1"/>
        <v>855000000</v>
      </c>
      <c r="T19" s="25">
        <f t="shared" si="2"/>
        <v>0</v>
      </c>
      <c r="U19" s="25">
        <f t="shared" si="3"/>
        <v>0</v>
      </c>
      <c r="V19" s="25">
        <f t="shared" si="4"/>
        <v>0</v>
      </c>
      <c r="W19" s="2"/>
    </row>
    <row r="20" spans="1:23" ht="39.75" customHeight="1" thickTop="1" thickBot="1">
      <c r="A20" s="5" t="s">
        <v>19</v>
      </c>
      <c r="B20" s="5" t="s">
        <v>35</v>
      </c>
      <c r="C20" s="5" t="s">
        <v>26</v>
      </c>
      <c r="D20" s="5" t="s">
        <v>20</v>
      </c>
      <c r="E20" s="5" t="s">
        <v>41</v>
      </c>
      <c r="F20" s="5" t="s">
        <v>22</v>
      </c>
      <c r="G20" s="5" t="s">
        <v>23</v>
      </c>
      <c r="H20" s="5" t="s">
        <v>24</v>
      </c>
      <c r="I20" s="6" t="s">
        <v>42</v>
      </c>
      <c r="J20" s="7">
        <v>30435723</v>
      </c>
      <c r="K20" s="7">
        <v>0</v>
      </c>
      <c r="L20" s="7">
        <v>0</v>
      </c>
      <c r="M20" s="7">
        <v>30435723</v>
      </c>
      <c r="N20" s="7">
        <v>0</v>
      </c>
      <c r="O20" s="7">
        <v>30435723</v>
      </c>
      <c r="P20" s="7">
        <v>0</v>
      </c>
      <c r="Q20" s="7">
        <v>0</v>
      </c>
      <c r="R20" s="7">
        <v>0</v>
      </c>
      <c r="S20" s="24">
        <f t="shared" si="1"/>
        <v>30435723</v>
      </c>
      <c r="T20" s="25">
        <f t="shared" si="2"/>
        <v>0</v>
      </c>
      <c r="U20" s="25">
        <f t="shared" si="3"/>
        <v>0</v>
      </c>
      <c r="V20" s="25">
        <f t="shared" si="4"/>
        <v>0</v>
      </c>
      <c r="W20" s="2"/>
    </row>
    <row r="21" spans="1:23" ht="30" customHeight="1" thickTop="1" thickBot="1">
      <c r="A21" s="5" t="s">
        <v>19</v>
      </c>
      <c r="B21" s="5" t="s">
        <v>35</v>
      </c>
      <c r="C21" s="5" t="s">
        <v>26</v>
      </c>
      <c r="D21" s="5" t="s">
        <v>20</v>
      </c>
      <c r="E21" s="5" t="s">
        <v>43</v>
      </c>
      <c r="F21" s="5" t="s">
        <v>22</v>
      </c>
      <c r="G21" s="5" t="s">
        <v>23</v>
      </c>
      <c r="H21" s="5" t="s">
        <v>24</v>
      </c>
      <c r="I21" s="6" t="s">
        <v>44</v>
      </c>
      <c r="J21" s="7">
        <v>1317735051</v>
      </c>
      <c r="K21" s="7">
        <v>0</v>
      </c>
      <c r="L21" s="7">
        <v>0</v>
      </c>
      <c r="M21" s="7">
        <v>1317735051</v>
      </c>
      <c r="N21" s="7">
        <v>1317735051</v>
      </c>
      <c r="O21" s="7">
        <v>0</v>
      </c>
      <c r="P21" s="7">
        <v>1317735051</v>
      </c>
      <c r="Q21" s="7">
        <v>401901219</v>
      </c>
      <c r="R21" s="7">
        <v>401901219</v>
      </c>
      <c r="S21" s="24">
        <f t="shared" si="1"/>
        <v>0</v>
      </c>
      <c r="T21" s="25">
        <f t="shared" si="2"/>
        <v>1</v>
      </c>
      <c r="U21" s="25">
        <f t="shared" si="3"/>
        <v>0.30499395056313183</v>
      </c>
      <c r="V21" s="25">
        <f t="shared" si="4"/>
        <v>0.30499395056313183</v>
      </c>
      <c r="W21" s="2"/>
    </row>
    <row r="22" spans="1:23" ht="46.5" customHeight="1" thickTop="1" thickBot="1">
      <c r="A22" s="5" t="s">
        <v>19</v>
      </c>
      <c r="B22" s="5" t="s">
        <v>35</v>
      </c>
      <c r="C22" s="5" t="s">
        <v>26</v>
      </c>
      <c r="D22" s="5" t="s">
        <v>20</v>
      </c>
      <c r="E22" s="5" t="s">
        <v>45</v>
      </c>
      <c r="F22" s="5" t="s">
        <v>22</v>
      </c>
      <c r="G22" s="5" t="s">
        <v>23</v>
      </c>
      <c r="H22" s="5" t="s">
        <v>24</v>
      </c>
      <c r="I22" s="6" t="s">
        <v>46</v>
      </c>
      <c r="J22" s="7">
        <v>153199141</v>
      </c>
      <c r="K22" s="7">
        <v>0</v>
      </c>
      <c r="L22" s="7">
        <v>0</v>
      </c>
      <c r="M22" s="7">
        <v>153199141</v>
      </c>
      <c r="N22" s="7">
        <v>153199141</v>
      </c>
      <c r="O22" s="7">
        <v>0</v>
      </c>
      <c r="P22" s="7">
        <v>153199141</v>
      </c>
      <c r="Q22" s="7">
        <v>153199141</v>
      </c>
      <c r="R22" s="7">
        <v>153199141</v>
      </c>
      <c r="S22" s="24">
        <f t="shared" si="1"/>
        <v>0</v>
      </c>
      <c r="T22" s="25">
        <f t="shared" si="2"/>
        <v>1</v>
      </c>
      <c r="U22" s="25">
        <f t="shared" si="3"/>
        <v>1</v>
      </c>
      <c r="V22" s="25">
        <f t="shared" si="4"/>
        <v>1</v>
      </c>
      <c r="W22" s="2"/>
    </row>
    <row r="23" spans="1:23" ht="46.5" customHeight="1" thickTop="1" thickBot="1">
      <c r="A23" s="5" t="s">
        <v>19</v>
      </c>
      <c r="B23" s="5" t="s">
        <v>35</v>
      </c>
      <c r="C23" s="5" t="s">
        <v>26</v>
      </c>
      <c r="D23" s="5" t="s">
        <v>20</v>
      </c>
      <c r="E23" s="5" t="s">
        <v>47</v>
      </c>
      <c r="F23" s="5" t="s">
        <v>22</v>
      </c>
      <c r="G23" s="5" t="s">
        <v>23</v>
      </c>
      <c r="H23" s="5" t="s">
        <v>24</v>
      </c>
      <c r="I23" s="6" t="s">
        <v>48</v>
      </c>
      <c r="J23" s="7">
        <v>4032646632</v>
      </c>
      <c r="K23" s="7">
        <v>0</v>
      </c>
      <c r="L23" s="7">
        <v>0</v>
      </c>
      <c r="M23" s="7">
        <v>4032646632</v>
      </c>
      <c r="N23" s="7">
        <v>1554500000</v>
      </c>
      <c r="O23" s="7">
        <v>2478146632</v>
      </c>
      <c r="P23" s="7">
        <v>1554500000</v>
      </c>
      <c r="Q23" s="7">
        <v>1554500000</v>
      </c>
      <c r="R23" s="7">
        <v>1554500000</v>
      </c>
      <c r="S23" s="24">
        <f t="shared" si="1"/>
        <v>2478146632</v>
      </c>
      <c r="T23" s="25">
        <f t="shared" si="2"/>
        <v>0.38547885343205546</v>
      </c>
      <c r="U23" s="25">
        <f t="shared" si="3"/>
        <v>0.38547885343205546</v>
      </c>
      <c r="V23" s="25">
        <f t="shared" si="4"/>
        <v>0.38547885343205546</v>
      </c>
      <c r="W23" s="2"/>
    </row>
    <row r="24" spans="1:23" ht="40.5" customHeight="1" thickTop="1" thickBot="1">
      <c r="A24" s="5" t="s">
        <v>19</v>
      </c>
      <c r="B24" s="5" t="s">
        <v>35</v>
      </c>
      <c r="C24" s="5" t="s">
        <v>26</v>
      </c>
      <c r="D24" s="5" t="s">
        <v>20</v>
      </c>
      <c r="E24" s="5" t="s">
        <v>49</v>
      </c>
      <c r="F24" s="5" t="s">
        <v>22</v>
      </c>
      <c r="G24" s="5" t="s">
        <v>23</v>
      </c>
      <c r="H24" s="5" t="s">
        <v>24</v>
      </c>
      <c r="I24" s="6" t="s">
        <v>50</v>
      </c>
      <c r="J24" s="7">
        <v>971814405</v>
      </c>
      <c r="K24" s="7">
        <v>0</v>
      </c>
      <c r="L24" s="7">
        <v>0</v>
      </c>
      <c r="M24" s="7">
        <v>971814405</v>
      </c>
      <c r="N24" s="7">
        <v>0</v>
      </c>
      <c r="O24" s="7">
        <v>971814405</v>
      </c>
      <c r="P24" s="7">
        <v>0</v>
      </c>
      <c r="Q24" s="7">
        <v>0</v>
      </c>
      <c r="R24" s="7">
        <v>0</v>
      </c>
      <c r="S24" s="24">
        <f t="shared" si="1"/>
        <v>971814405</v>
      </c>
      <c r="T24" s="25">
        <f t="shared" si="2"/>
        <v>0</v>
      </c>
      <c r="U24" s="25">
        <f t="shared" si="3"/>
        <v>0</v>
      </c>
      <c r="V24" s="25">
        <f t="shared" si="4"/>
        <v>0</v>
      </c>
      <c r="W24" s="2"/>
    </row>
    <row r="25" spans="1:23" ht="30" customHeight="1" thickTop="1" thickBot="1">
      <c r="A25" s="5" t="s">
        <v>19</v>
      </c>
      <c r="B25" s="5" t="s">
        <v>35</v>
      </c>
      <c r="C25" s="5" t="s">
        <v>28</v>
      </c>
      <c r="D25" s="5" t="s">
        <v>20</v>
      </c>
      <c r="E25" s="5" t="s">
        <v>28</v>
      </c>
      <c r="F25" s="5" t="s">
        <v>22</v>
      </c>
      <c r="G25" s="5" t="s">
        <v>23</v>
      </c>
      <c r="H25" s="5" t="s">
        <v>24</v>
      </c>
      <c r="I25" s="6" t="s">
        <v>51</v>
      </c>
      <c r="J25" s="7">
        <v>662000000</v>
      </c>
      <c r="K25" s="7">
        <v>0</v>
      </c>
      <c r="L25" s="7">
        <v>0</v>
      </c>
      <c r="M25" s="7">
        <v>662000000</v>
      </c>
      <c r="N25" s="7">
        <v>197323000</v>
      </c>
      <c r="O25" s="7">
        <v>464677000</v>
      </c>
      <c r="P25" s="7">
        <v>54345000</v>
      </c>
      <c r="Q25" s="7">
        <v>54345000</v>
      </c>
      <c r="R25" s="7">
        <v>54345000</v>
      </c>
      <c r="S25" s="24">
        <f t="shared" si="1"/>
        <v>607655000</v>
      </c>
      <c r="T25" s="25">
        <f t="shared" si="2"/>
        <v>8.2092145015105741E-2</v>
      </c>
      <c r="U25" s="25">
        <f t="shared" si="3"/>
        <v>8.2092145015105741E-2</v>
      </c>
      <c r="V25" s="25">
        <f t="shared" si="4"/>
        <v>8.2092145015105741E-2</v>
      </c>
      <c r="W25" s="2"/>
    </row>
    <row r="26" spans="1:23" ht="30" customHeight="1" thickTop="1" thickBot="1">
      <c r="A26" s="5" t="s">
        <v>19</v>
      </c>
      <c r="B26" s="5" t="s">
        <v>35</v>
      </c>
      <c r="C26" s="5" t="s">
        <v>28</v>
      </c>
      <c r="D26" s="5" t="s">
        <v>20</v>
      </c>
      <c r="E26" s="5" t="s">
        <v>52</v>
      </c>
      <c r="F26" s="5" t="s">
        <v>22</v>
      </c>
      <c r="G26" s="5" t="s">
        <v>23</v>
      </c>
      <c r="H26" s="5" t="s">
        <v>24</v>
      </c>
      <c r="I26" s="6" t="s">
        <v>53</v>
      </c>
      <c r="J26" s="7">
        <v>257000000</v>
      </c>
      <c r="K26" s="7">
        <v>0</v>
      </c>
      <c r="L26" s="7">
        <v>0</v>
      </c>
      <c r="M26" s="7">
        <v>257000000</v>
      </c>
      <c r="N26" s="7">
        <v>27559408.420000002</v>
      </c>
      <c r="O26" s="7">
        <v>229440591.58000001</v>
      </c>
      <c r="P26" s="7">
        <v>26452165.16</v>
      </c>
      <c r="Q26" s="7">
        <v>26452165.16</v>
      </c>
      <c r="R26" s="7">
        <v>26452165.16</v>
      </c>
      <c r="S26" s="24">
        <f t="shared" si="1"/>
        <v>230547834.84</v>
      </c>
      <c r="T26" s="25">
        <f t="shared" si="2"/>
        <v>0.10292671268482491</v>
      </c>
      <c r="U26" s="25">
        <f t="shared" si="3"/>
        <v>0.10292671268482491</v>
      </c>
      <c r="V26" s="25">
        <f t="shared" si="4"/>
        <v>0.10292671268482491</v>
      </c>
      <c r="W26" s="2"/>
    </row>
    <row r="27" spans="1:23" ht="30" customHeight="1" thickTop="1" thickBot="1">
      <c r="A27" s="5" t="s">
        <v>19</v>
      </c>
      <c r="B27" s="5" t="s">
        <v>35</v>
      </c>
      <c r="C27" s="5" t="s">
        <v>28</v>
      </c>
      <c r="D27" s="5" t="s">
        <v>20</v>
      </c>
      <c r="E27" s="5" t="s">
        <v>54</v>
      </c>
      <c r="F27" s="5" t="s">
        <v>22</v>
      </c>
      <c r="G27" s="5" t="s">
        <v>23</v>
      </c>
      <c r="H27" s="5" t="s">
        <v>24</v>
      </c>
      <c r="I27" s="6" t="s">
        <v>55</v>
      </c>
      <c r="J27" s="7">
        <v>4000000</v>
      </c>
      <c r="K27" s="7">
        <v>0</v>
      </c>
      <c r="L27" s="7">
        <v>0</v>
      </c>
      <c r="M27" s="7">
        <v>4000000</v>
      </c>
      <c r="N27" s="7">
        <v>750000</v>
      </c>
      <c r="O27" s="7">
        <v>3250000</v>
      </c>
      <c r="P27" s="7">
        <v>750000</v>
      </c>
      <c r="Q27" s="7">
        <v>750000</v>
      </c>
      <c r="R27" s="7">
        <v>750000</v>
      </c>
      <c r="S27" s="24">
        <f t="shared" si="1"/>
        <v>3250000</v>
      </c>
      <c r="T27" s="25">
        <f t="shared" si="2"/>
        <v>0.1875</v>
      </c>
      <c r="U27" s="25">
        <f t="shared" si="3"/>
        <v>0.1875</v>
      </c>
      <c r="V27" s="25">
        <f t="shared" si="4"/>
        <v>0.1875</v>
      </c>
      <c r="W27" s="2"/>
    </row>
    <row r="28" spans="1:23" ht="30" customHeight="1" thickTop="1" thickBot="1">
      <c r="A28" s="5" t="s">
        <v>19</v>
      </c>
      <c r="B28" s="5" t="s">
        <v>35</v>
      </c>
      <c r="C28" s="5" t="s">
        <v>28</v>
      </c>
      <c r="D28" s="5" t="s">
        <v>20</v>
      </c>
      <c r="E28" s="5" t="s">
        <v>56</v>
      </c>
      <c r="F28" s="5" t="s">
        <v>22</v>
      </c>
      <c r="G28" s="5" t="s">
        <v>23</v>
      </c>
      <c r="H28" s="5" t="s">
        <v>24</v>
      </c>
      <c r="I28" s="6" t="s">
        <v>57</v>
      </c>
      <c r="J28" s="7">
        <v>46200000000</v>
      </c>
      <c r="K28" s="7">
        <v>0</v>
      </c>
      <c r="L28" s="7">
        <v>0</v>
      </c>
      <c r="M28" s="7">
        <v>46200000000</v>
      </c>
      <c r="N28" s="7">
        <v>9278833521.7000008</v>
      </c>
      <c r="O28" s="7">
        <v>36921166478.300003</v>
      </c>
      <c r="P28" s="7">
        <v>8012702430.6999998</v>
      </c>
      <c r="Q28" s="7">
        <v>8012702430.6999998</v>
      </c>
      <c r="R28" s="7">
        <v>8012702430.6999998</v>
      </c>
      <c r="S28" s="24">
        <f t="shared" si="1"/>
        <v>38187297569.300003</v>
      </c>
      <c r="T28" s="25">
        <f t="shared" si="2"/>
        <v>0.17343511754761903</v>
      </c>
      <c r="U28" s="25">
        <f t="shared" si="3"/>
        <v>0.17343511754761903</v>
      </c>
      <c r="V28" s="25">
        <f t="shared" si="4"/>
        <v>0.17343511754761903</v>
      </c>
      <c r="W28" s="2"/>
    </row>
    <row r="29" spans="1:23" ht="30" customHeight="1" thickTop="1" thickBot="1">
      <c r="A29" s="5" t="s">
        <v>19</v>
      </c>
      <c r="B29" s="5" t="s">
        <v>35</v>
      </c>
      <c r="C29" s="5" t="s">
        <v>28</v>
      </c>
      <c r="D29" s="5" t="s">
        <v>20</v>
      </c>
      <c r="E29" s="5" t="s">
        <v>58</v>
      </c>
      <c r="F29" s="5" t="s">
        <v>22</v>
      </c>
      <c r="G29" s="5" t="s">
        <v>23</v>
      </c>
      <c r="H29" s="5" t="s">
        <v>24</v>
      </c>
      <c r="I29" s="6" t="s">
        <v>59</v>
      </c>
      <c r="J29" s="7">
        <v>30450000000</v>
      </c>
      <c r="K29" s="7">
        <v>0</v>
      </c>
      <c r="L29" s="7">
        <v>0</v>
      </c>
      <c r="M29" s="7">
        <v>30450000000</v>
      </c>
      <c r="N29" s="7">
        <v>6795155744.6400003</v>
      </c>
      <c r="O29" s="7">
        <v>23654844255.360001</v>
      </c>
      <c r="P29" s="7">
        <v>6553951351.6099997</v>
      </c>
      <c r="Q29" s="7">
        <v>5534732901.1999998</v>
      </c>
      <c r="R29" s="7">
        <v>5534732901.1999998</v>
      </c>
      <c r="S29" s="24">
        <f t="shared" si="1"/>
        <v>23896048648.389999</v>
      </c>
      <c r="T29" s="25">
        <f t="shared" si="2"/>
        <v>0.21523649758981936</v>
      </c>
      <c r="U29" s="25">
        <f t="shared" si="3"/>
        <v>0.18176462729720852</v>
      </c>
      <c r="V29" s="25">
        <f t="shared" si="4"/>
        <v>0.18176462729720852</v>
      </c>
      <c r="W29" s="2"/>
    </row>
    <row r="30" spans="1:23" ht="30" customHeight="1" thickTop="1" thickBot="1">
      <c r="A30" s="5" t="s">
        <v>19</v>
      </c>
      <c r="B30" s="5" t="s">
        <v>35</v>
      </c>
      <c r="C30" s="5" t="s">
        <v>60</v>
      </c>
      <c r="D30" s="5" t="s">
        <v>20</v>
      </c>
      <c r="E30" s="5" t="s">
        <v>20</v>
      </c>
      <c r="F30" s="5" t="s">
        <v>22</v>
      </c>
      <c r="G30" s="5" t="s">
        <v>23</v>
      </c>
      <c r="H30" s="5" t="s">
        <v>24</v>
      </c>
      <c r="I30" s="6" t="s">
        <v>61</v>
      </c>
      <c r="J30" s="7">
        <v>371222550</v>
      </c>
      <c r="K30" s="7">
        <v>0</v>
      </c>
      <c r="L30" s="7">
        <v>0</v>
      </c>
      <c r="M30" s="7">
        <v>371222550</v>
      </c>
      <c r="N30" s="7">
        <v>10967151</v>
      </c>
      <c r="O30" s="7">
        <v>360255399</v>
      </c>
      <c r="P30" s="7">
        <v>0</v>
      </c>
      <c r="Q30" s="7">
        <v>0</v>
      </c>
      <c r="R30" s="7">
        <v>0</v>
      </c>
      <c r="S30" s="24">
        <f t="shared" si="1"/>
        <v>371222550</v>
      </c>
      <c r="T30" s="25">
        <f t="shared" si="2"/>
        <v>0</v>
      </c>
      <c r="U30" s="25">
        <f t="shared" si="3"/>
        <v>0</v>
      </c>
      <c r="V30" s="25">
        <f t="shared" si="4"/>
        <v>0</v>
      </c>
      <c r="W30" s="2"/>
    </row>
    <row r="31" spans="1:23" ht="30" customHeight="1" thickTop="1" thickBot="1">
      <c r="A31" s="11" t="s">
        <v>19</v>
      </c>
      <c r="B31" s="11"/>
      <c r="C31" s="11"/>
      <c r="D31" s="11"/>
      <c r="E31" s="11"/>
      <c r="F31" s="11"/>
      <c r="G31" s="11"/>
      <c r="H31" s="11"/>
      <c r="I31" s="17" t="s">
        <v>102</v>
      </c>
      <c r="J31" s="18">
        <f>SUM(J32:J35)</f>
        <v>191917708096</v>
      </c>
      <c r="K31" s="18">
        <f t="shared" ref="K31:R31" si="9">SUM(K32:K35)</f>
        <v>0</v>
      </c>
      <c r="L31" s="18">
        <f t="shared" si="9"/>
        <v>0</v>
      </c>
      <c r="M31" s="18">
        <f t="shared" si="9"/>
        <v>191917708096</v>
      </c>
      <c r="N31" s="18">
        <f t="shared" si="9"/>
        <v>171330908096</v>
      </c>
      <c r="O31" s="18">
        <f t="shared" si="9"/>
        <v>20586800000</v>
      </c>
      <c r="P31" s="18">
        <f t="shared" si="9"/>
        <v>171330908096</v>
      </c>
      <c r="Q31" s="18">
        <f t="shared" si="9"/>
        <v>34268751241.759998</v>
      </c>
      <c r="R31" s="18">
        <f t="shared" si="9"/>
        <v>34268751241.759998</v>
      </c>
      <c r="S31" s="26">
        <f t="shared" si="1"/>
        <v>20586800000</v>
      </c>
      <c r="T31" s="27">
        <f t="shared" si="2"/>
        <v>0.89273110749268547</v>
      </c>
      <c r="U31" s="27">
        <f t="shared" si="3"/>
        <v>0.17855961068802612</v>
      </c>
      <c r="V31" s="27">
        <f t="shared" si="4"/>
        <v>0.17855961068802612</v>
      </c>
      <c r="W31" s="2"/>
    </row>
    <row r="32" spans="1:23" ht="65.25" customHeight="1" thickTop="1" thickBot="1">
      <c r="A32" s="5" t="s">
        <v>19</v>
      </c>
      <c r="B32" s="5" t="s">
        <v>26</v>
      </c>
      <c r="C32" s="5" t="s">
        <v>32</v>
      </c>
      <c r="D32" s="5" t="s">
        <v>20</v>
      </c>
      <c r="E32" s="5" t="s">
        <v>56</v>
      </c>
      <c r="F32" s="5" t="s">
        <v>22</v>
      </c>
      <c r="G32" s="5" t="s">
        <v>23</v>
      </c>
      <c r="H32" s="5" t="s">
        <v>24</v>
      </c>
      <c r="I32" s="6" t="s">
        <v>62</v>
      </c>
      <c r="J32" s="7">
        <v>139872454048</v>
      </c>
      <c r="K32" s="7">
        <v>0</v>
      </c>
      <c r="L32" s="7">
        <v>0</v>
      </c>
      <c r="M32" s="7">
        <v>139872454048</v>
      </c>
      <c r="N32" s="7">
        <v>139872454048</v>
      </c>
      <c r="O32" s="7">
        <v>0</v>
      </c>
      <c r="P32" s="7">
        <v>139872454048</v>
      </c>
      <c r="Q32" s="7">
        <v>34268751241.759998</v>
      </c>
      <c r="R32" s="7">
        <v>34268751241.759998</v>
      </c>
      <c r="S32" s="24">
        <f t="shared" si="1"/>
        <v>0</v>
      </c>
      <c r="T32" s="25">
        <f t="shared" si="2"/>
        <v>1</v>
      </c>
      <c r="U32" s="25">
        <f t="shared" si="3"/>
        <v>0.245</v>
      </c>
      <c r="V32" s="25">
        <f t="shared" si="4"/>
        <v>0.245</v>
      </c>
      <c r="W32" s="2"/>
    </row>
    <row r="33" spans="1:23" ht="69.75" customHeight="1" thickTop="1" thickBot="1">
      <c r="A33" s="5" t="s">
        <v>19</v>
      </c>
      <c r="B33" s="5" t="s">
        <v>26</v>
      </c>
      <c r="C33" s="5" t="s">
        <v>32</v>
      </c>
      <c r="D33" s="5" t="s">
        <v>20</v>
      </c>
      <c r="E33" s="5" t="s">
        <v>63</v>
      </c>
      <c r="F33" s="5" t="s">
        <v>22</v>
      </c>
      <c r="G33" s="5" t="s">
        <v>23</v>
      </c>
      <c r="H33" s="5" t="s">
        <v>24</v>
      </c>
      <c r="I33" s="6" t="s">
        <v>64</v>
      </c>
      <c r="J33" s="7">
        <v>28368454048</v>
      </c>
      <c r="K33" s="7">
        <v>0</v>
      </c>
      <c r="L33" s="7">
        <v>0</v>
      </c>
      <c r="M33" s="7">
        <v>28368454048</v>
      </c>
      <c r="N33" s="7">
        <v>28368454048</v>
      </c>
      <c r="O33" s="7">
        <v>0</v>
      </c>
      <c r="P33" s="7">
        <v>28368454048</v>
      </c>
      <c r="Q33" s="7">
        <v>0</v>
      </c>
      <c r="R33" s="7">
        <v>0</v>
      </c>
      <c r="S33" s="24">
        <f t="shared" si="1"/>
        <v>0</v>
      </c>
      <c r="T33" s="25">
        <f t="shared" si="2"/>
        <v>1</v>
      </c>
      <c r="U33" s="25">
        <f t="shared" si="3"/>
        <v>0</v>
      </c>
      <c r="V33" s="25">
        <f t="shared" si="4"/>
        <v>0</v>
      </c>
      <c r="W33" s="2"/>
    </row>
    <row r="34" spans="1:23" ht="71.25" customHeight="1" thickTop="1" thickBot="1">
      <c r="A34" s="5" t="s">
        <v>19</v>
      </c>
      <c r="B34" s="5" t="s">
        <v>26</v>
      </c>
      <c r="C34" s="5" t="s">
        <v>32</v>
      </c>
      <c r="D34" s="5" t="s">
        <v>20</v>
      </c>
      <c r="E34" s="5" t="s">
        <v>65</v>
      </c>
      <c r="F34" s="5" t="s">
        <v>22</v>
      </c>
      <c r="G34" s="5" t="s">
        <v>38</v>
      </c>
      <c r="H34" s="5" t="s">
        <v>39</v>
      </c>
      <c r="I34" s="6" t="s">
        <v>66</v>
      </c>
      <c r="J34" s="7">
        <v>20586800000</v>
      </c>
      <c r="K34" s="7">
        <v>0</v>
      </c>
      <c r="L34" s="7">
        <v>0</v>
      </c>
      <c r="M34" s="7">
        <v>20586800000</v>
      </c>
      <c r="N34" s="7">
        <v>0</v>
      </c>
      <c r="O34" s="7">
        <v>20586800000</v>
      </c>
      <c r="P34" s="7">
        <v>0</v>
      </c>
      <c r="Q34" s="7">
        <v>0</v>
      </c>
      <c r="R34" s="7">
        <v>0</v>
      </c>
      <c r="S34" s="24">
        <f t="shared" si="1"/>
        <v>20586800000</v>
      </c>
      <c r="T34" s="25">
        <f t="shared" si="2"/>
        <v>0</v>
      </c>
      <c r="U34" s="25">
        <f t="shared" si="3"/>
        <v>0</v>
      </c>
      <c r="V34" s="25">
        <f t="shared" si="4"/>
        <v>0</v>
      </c>
      <c r="W34" s="2"/>
    </row>
    <row r="35" spans="1:23" ht="50.1" customHeight="1" thickTop="1" thickBot="1">
      <c r="A35" s="5" t="s">
        <v>19</v>
      </c>
      <c r="B35" s="5" t="s">
        <v>26</v>
      </c>
      <c r="C35" s="5" t="s">
        <v>32</v>
      </c>
      <c r="D35" s="5" t="s">
        <v>20</v>
      </c>
      <c r="E35" s="5" t="s">
        <v>67</v>
      </c>
      <c r="F35" s="5" t="s">
        <v>22</v>
      </c>
      <c r="G35" s="5" t="s">
        <v>23</v>
      </c>
      <c r="H35" s="5" t="s">
        <v>24</v>
      </c>
      <c r="I35" s="6" t="s">
        <v>68</v>
      </c>
      <c r="J35" s="7">
        <v>3090000000</v>
      </c>
      <c r="K35" s="7">
        <v>0</v>
      </c>
      <c r="L35" s="7">
        <v>0</v>
      </c>
      <c r="M35" s="7">
        <v>3090000000</v>
      </c>
      <c r="N35" s="7">
        <v>3090000000</v>
      </c>
      <c r="O35" s="7">
        <v>0</v>
      </c>
      <c r="P35" s="7">
        <v>3090000000</v>
      </c>
      <c r="Q35" s="7">
        <v>0</v>
      </c>
      <c r="R35" s="7">
        <v>0</v>
      </c>
      <c r="S35" s="24">
        <f t="shared" si="1"/>
        <v>0</v>
      </c>
      <c r="T35" s="25">
        <f t="shared" si="2"/>
        <v>1</v>
      </c>
      <c r="U35" s="25">
        <f t="shared" si="3"/>
        <v>0</v>
      </c>
      <c r="V35" s="25">
        <f t="shared" si="4"/>
        <v>0</v>
      </c>
      <c r="W35" s="2"/>
    </row>
    <row r="36" spans="1:23" ht="40.5" customHeight="1" thickTop="1" thickBot="1">
      <c r="A36" s="12" t="s">
        <v>69</v>
      </c>
      <c r="B36" s="12"/>
      <c r="C36" s="12"/>
      <c r="D36" s="12"/>
      <c r="E36" s="12"/>
      <c r="F36" s="12"/>
      <c r="G36" s="12"/>
      <c r="H36" s="12"/>
      <c r="I36" s="15" t="s">
        <v>103</v>
      </c>
      <c r="J36" s="16">
        <f>SUM(J37:J61)</f>
        <v>109465000000</v>
      </c>
      <c r="K36" s="16">
        <f t="shared" ref="K36:R36" si="10">SUM(K37:K61)</f>
        <v>3000000000</v>
      </c>
      <c r="L36" s="16">
        <f t="shared" si="10"/>
        <v>3000000000</v>
      </c>
      <c r="M36" s="16">
        <f t="shared" si="10"/>
        <v>109465000000</v>
      </c>
      <c r="N36" s="16">
        <f t="shared" si="10"/>
        <v>105713479517.74001</v>
      </c>
      <c r="O36" s="16">
        <f t="shared" si="10"/>
        <v>3751520482.2600002</v>
      </c>
      <c r="P36" s="16">
        <f t="shared" si="10"/>
        <v>92246789752.290009</v>
      </c>
      <c r="Q36" s="16">
        <f t="shared" si="10"/>
        <v>2299999999.7600002</v>
      </c>
      <c r="R36" s="16">
        <f t="shared" si="10"/>
        <v>2299999999.7600002</v>
      </c>
      <c r="S36" s="22">
        <f t="shared" si="1"/>
        <v>17218210247.709991</v>
      </c>
      <c r="T36" s="23">
        <f t="shared" si="2"/>
        <v>0.84270579411035496</v>
      </c>
      <c r="U36" s="23">
        <f t="shared" si="3"/>
        <v>2.1011282142785366E-2</v>
      </c>
      <c r="V36" s="23">
        <f t="shared" si="4"/>
        <v>2.1011282142785366E-2</v>
      </c>
      <c r="W36" s="2"/>
    </row>
    <row r="37" spans="1:23" ht="83.25" customHeight="1" thickTop="1" thickBot="1">
      <c r="A37" s="5" t="s">
        <v>69</v>
      </c>
      <c r="B37" s="5" t="s">
        <v>70</v>
      </c>
      <c r="C37" s="5" t="s">
        <v>71</v>
      </c>
      <c r="D37" s="5" t="s">
        <v>32</v>
      </c>
      <c r="E37" s="5"/>
      <c r="F37" s="5" t="s">
        <v>22</v>
      </c>
      <c r="G37" s="5" t="s">
        <v>23</v>
      </c>
      <c r="H37" s="5" t="s">
        <v>24</v>
      </c>
      <c r="I37" s="6" t="s">
        <v>72</v>
      </c>
      <c r="J37" s="7">
        <v>4117000000</v>
      </c>
      <c r="K37" s="7">
        <v>0</v>
      </c>
      <c r="L37" s="7">
        <v>0</v>
      </c>
      <c r="M37" s="7">
        <v>4117000000</v>
      </c>
      <c r="N37" s="7">
        <v>2957062793.0799999</v>
      </c>
      <c r="O37" s="7">
        <v>1159937206.9200001</v>
      </c>
      <c r="P37" s="7">
        <v>2957062632.0799999</v>
      </c>
      <c r="Q37" s="7">
        <v>602971884.29999995</v>
      </c>
      <c r="R37" s="7">
        <v>602971884.29999995</v>
      </c>
      <c r="S37" s="24">
        <f t="shared" si="1"/>
        <v>1159937367.9200001</v>
      </c>
      <c r="T37" s="25">
        <f t="shared" si="2"/>
        <v>0.71825665097886804</v>
      </c>
      <c r="U37" s="25">
        <f t="shared" si="3"/>
        <v>0.14645904403692009</v>
      </c>
      <c r="V37" s="25">
        <f t="shared" si="4"/>
        <v>0.14645904403692009</v>
      </c>
      <c r="W37" s="2"/>
    </row>
    <row r="38" spans="1:23" ht="61.5" customHeight="1" thickTop="1" thickBot="1">
      <c r="A38" s="5" t="s">
        <v>69</v>
      </c>
      <c r="B38" s="5" t="s">
        <v>73</v>
      </c>
      <c r="C38" s="5" t="s">
        <v>71</v>
      </c>
      <c r="D38" s="5" t="s">
        <v>20</v>
      </c>
      <c r="E38" s="5"/>
      <c r="F38" s="5" t="s">
        <v>22</v>
      </c>
      <c r="G38" s="5" t="s">
        <v>23</v>
      </c>
      <c r="H38" s="5" t="s">
        <v>24</v>
      </c>
      <c r="I38" s="6" t="s">
        <v>74</v>
      </c>
      <c r="J38" s="7">
        <v>2000000000</v>
      </c>
      <c r="K38" s="7">
        <v>0</v>
      </c>
      <c r="L38" s="7">
        <v>2000000000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24">
        <f t="shared" ref="S38:S62" si="11">+M38-P38</f>
        <v>0</v>
      </c>
      <c r="T38" s="25">
        <v>0</v>
      </c>
      <c r="U38" s="25">
        <v>0</v>
      </c>
      <c r="V38" s="25">
        <v>0</v>
      </c>
      <c r="W38" s="2"/>
    </row>
    <row r="39" spans="1:23" ht="50.1" customHeight="1" thickTop="1" thickBot="1">
      <c r="A39" s="5" t="s">
        <v>69</v>
      </c>
      <c r="B39" s="5" t="s">
        <v>73</v>
      </c>
      <c r="C39" s="5" t="s">
        <v>71</v>
      </c>
      <c r="D39" s="5" t="s">
        <v>20</v>
      </c>
      <c r="E39" s="5"/>
      <c r="F39" s="5" t="s">
        <v>22</v>
      </c>
      <c r="G39" s="5" t="s">
        <v>38</v>
      </c>
      <c r="H39" s="5" t="s">
        <v>24</v>
      </c>
      <c r="I39" s="6" t="s">
        <v>74</v>
      </c>
      <c r="J39" s="7">
        <v>3000000000</v>
      </c>
      <c r="K39" s="7">
        <v>0</v>
      </c>
      <c r="L39" s="7">
        <v>1000000000</v>
      </c>
      <c r="M39" s="7">
        <v>2000000000</v>
      </c>
      <c r="N39" s="7">
        <v>2000000000</v>
      </c>
      <c r="O39" s="7">
        <v>0</v>
      </c>
      <c r="P39" s="7">
        <v>2000000000</v>
      </c>
      <c r="Q39" s="7">
        <v>0</v>
      </c>
      <c r="R39" s="7">
        <v>0</v>
      </c>
      <c r="S39" s="24">
        <f t="shared" si="11"/>
        <v>0</v>
      </c>
      <c r="T39" s="25">
        <f t="shared" ref="T39:T62" si="12">+P39/M39</f>
        <v>1</v>
      </c>
      <c r="U39" s="25">
        <f t="shared" ref="U39:U62" si="13">+Q39/M39</f>
        <v>0</v>
      </c>
      <c r="V39" s="25">
        <f t="shared" ref="V39:V62" si="14">+R39/M39</f>
        <v>0</v>
      </c>
      <c r="W39" s="2"/>
    </row>
    <row r="40" spans="1:23" ht="50.1" customHeight="1" thickTop="1" thickBot="1">
      <c r="A40" s="5" t="s">
        <v>69</v>
      </c>
      <c r="B40" s="5" t="s">
        <v>73</v>
      </c>
      <c r="C40" s="5" t="s">
        <v>71</v>
      </c>
      <c r="D40" s="5" t="s">
        <v>32</v>
      </c>
      <c r="E40" s="5"/>
      <c r="F40" s="5" t="s">
        <v>22</v>
      </c>
      <c r="G40" s="5" t="s">
        <v>23</v>
      </c>
      <c r="H40" s="5" t="s">
        <v>24</v>
      </c>
      <c r="I40" s="6" t="s">
        <v>75</v>
      </c>
      <c r="J40" s="7">
        <v>45000000000</v>
      </c>
      <c r="K40" s="7">
        <v>0</v>
      </c>
      <c r="L40" s="7">
        <v>0</v>
      </c>
      <c r="M40" s="7">
        <v>45000000000</v>
      </c>
      <c r="N40" s="7">
        <v>45000000000</v>
      </c>
      <c r="O40" s="7">
        <v>0</v>
      </c>
      <c r="P40" s="7">
        <v>45000000000</v>
      </c>
      <c r="Q40" s="7">
        <v>0</v>
      </c>
      <c r="R40" s="7">
        <v>0</v>
      </c>
      <c r="S40" s="24">
        <f t="shared" si="11"/>
        <v>0</v>
      </c>
      <c r="T40" s="25">
        <f t="shared" si="12"/>
        <v>1</v>
      </c>
      <c r="U40" s="25">
        <f t="shared" si="13"/>
        <v>0</v>
      </c>
      <c r="V40" s="25">
        <f t="shared" si="14"/>
        <v>0</v>
      </c>
      <c r="W40" s="2"/>
    </row>
    <row r="41" spans="1:23" ht="50.1" customHeight="1" thickTop="1" thickBot="1">
      <c r="A41" s="5" t="s">
        <v>69</v>
      </c>
      <c r="B41" s="5" t="s">
        <v>73</v>
      </c>
      <c r="C41" s="5" t="s">
        <v>71</v>
      </c>
      <c r="D41" s="5" t="s">
        <v>60</v>
      </c>
      <c r="E41" s="5"/>
      <c r="F41" s="5" t="s">
        <v>22</v>
      </c>
      <c r="G41" s="5" t="s">
        <v>23</v>
      </c>
      <c r="H41" s="5" t="s">
        <v>24</v>
      </c>
      <c r="I41" s="6" t="s">
        <v>76</v>
      </c>
      <c r="J41" s="7">
        <v>1110000000</v>
      </c>
      <c r="K41" s="7">
        <v>0</v>
      </c>
      <c r="L41" s="7">
        <v>0</v>
      </c>
      <c r="M41" s="7">
        <v>1110000000</v>
      </c>
      <c r="N41" s="7">
        <v>753389689.75</v>
      </c>
      <c r="O41" s="7">
        <v>356610310.25</v>
      </c>
      <c r="P41" s="7">
        <v>21128083.75</v>
      </c>
      <c r="Q41" s="7">
        <v>20000000</v>
      </c>
      <c r="R41" s="7">
        <v>20000000</v>
      </c>
      <c r="S41" s="24">
        <f t="shared" si="11"/>
        <v>1088871916.25</v>
      </c>
      <c r="T41" s="25">
        <f t="shared" si="12"/>
        <v>1.9034309684684683E-2</v>
      </c>
      <c r="U41" s="25">
        <f t="shared" si="13"/>
        <v>1.8018018018018018E-2</v>
      </c>
      <c r="V41" s="25">
        <f t="shared" si="14"/>
        <v>1.8018018018018018E-2</v>
      </c>
      <c r="W41" s="2"/>
    </row>
    <row r="42" spans="1:23" ht="50.1" customHeight="1" thickTop="1" thickBot="1">
      <c r="A42" s="5" t="s">
        <v>69</v>
      </c>
      <c r="B42" s="5" t="s">
        <v>73</v>
      </c>
      <c r="C42" s="5" t="s">
        <v>71</v>
      </c>
      <c r="D42" s="5" t="s">
        <v>60</v>
      </c>
      <c r="E42" s="5"/>
      <c r="F42" s="5" t="s">
        <v>22</v>
      </c>
      <c r="G42" s="5" t="s">
        <v>38</v>
      </c>
      <c r="H42" s="5" t="s">
        <v>24</v>
      </c>
      <c r="I42" s="6" t="s">
        <v>76</v>
      </c>
      <c r="J42" s="7">
        <v>2000000000</v>
      </c>
      <c r="K42" s="7">
        <v>0</v>
      </c>
      <c r="L42" s="7">
        <v>0</v>
      </c>
      <c r="M42" s="7">
        <v>2000000000</v>
      </c>
      <c r="N42" s="7">
        <v>2000000000</v>
      </c>
      <c r="O42" s="7">
        <v>0</v>
      </c>
      <c r="P42" s="7">
        <v>732261606</v>
      </c>
      <c r="Q42" s="7">
        <v>65402361</v>
      </c>
      <c r="R42" s="7">
        <v>65402361</v>
      </c>
      <c r="S42" s="24">
        <f t="shared" si="11"/>
        <v>1267738394</v>
      </c>
      <c r="T42" s="25">
        <f t="shared" si="12"/>
        <v>0.366130803</v>
      </c>
      <c r="U42" s="25">
        <f t="shared" si="13"/>
        <v>3.2701180500000003E-2</v>
      </c>
      <c r="V42" s="25">
        <f t="shared" si="14"/>
        <v>3.2701180500000003E-2</v>
      </c>
      <c r="W42" s="2"/>
    </row>
    <row r="43" spans="1:23" ht="64.5" customHeight="1" thickTop="1" thickBot="1">
      <c r="A43" s="5" t="s">
        <v>69</v>
      </c>
      <c r="B43" s="5" t="s">
        <v>73</v>
      </c>
      <c r="C43" s="5" t="s">
        <v>71</v>
      </c>
      <c r="D43" s="5" t="s">
        <v>77</v>
      </c>
      <c r="E43" s="5"/>
      <c r="F43" s="5" t="s">
        <v>22</v>
      </c>
      <c r="G43" s="5" t="s">
        <v>23</v>
      </c>
      <c r="H43" s="5" t="s">
        <v>24</v>
      </c>
      <c r="I43" s="6" t="s">
        <v>78</v>
      </c>
      <c r="J43" s="7">
        <v>750000000</v>
      </c>
      <c r="K43" s="7">
        <v>0</v>
      </c>
      <c r="L43" s="7">
        <v>0</v>
      </c>
      <c r="M43" s="7">
        <v>750000000</v>
      </c>
      <c r="N43" s="7">
        <v>712354627</v>
      </c>
      <c r="O43" s="7">
        <v>37645373</v>
      </c>
      <c r="P43" s="7">
        <v>711853572</v>
      </c>
      <c r="Q43" s="7">
        <v>24630664</v>
      </c>
      <c r="R43" s="7">
        <v>24630664</v>
      </c>
      <c r="S43" s="24">
        <f t="shared" si="11"/>
        <v>38146428</v>
      </c>
      <c r="T43" s="25">
        <f t="shared" si="12"/>
        <v>0.94913809599999999</v>
      </c>
      <c r="U43" s="25">
        <f t="shared" si="13"/>
        <v>3.2840885333333333E-2</v>
      </c>
      <c r="V43" s="25">
        <f t="shared" si="14"/>
        <v>3.2840885333333333E-2</v>
      </c>
      <c r="W43" s="2"/>
    </row>
    <row r="44" spans="1:23" ht="50.1" customHeight="1" thickTop="1" thickBot="1">
      <c r="A44" s="5" t="s">
        <v>69</v>
      </c>
      <c r="B44" s="5" t="s">
        <v>73</v>
      </c>
      <c r="C44" s="5" t="s">
        <v>71</v>
      </c>
      <c r="D44" s="5" t="s">
        <v>38</v>
      </c>
      <c r="E44" s="5"/>
      <c r="F44" s="5" t="s">
        <v>22</v>
      </c>
      <c r="G44" s="5" t="s">
        <v>23</v>
      </c>
      <c r="H44" s="5" t="s">
        <v>24</v>
      </c>
      <c r="I44" s="6" t="s">
        <v>79</v>
      </c>
      <c r="J44" s="7">
        <v>1941700000</v>
      </c>
      <c r="K44" s="7">
        <v>0</v>
      </c>
      <c r="L44" s="7">
        <v>0</v>
      </c>
      <c r="M44" s="7">
        <v>1941700000</v>
      </c>
      <c r="N44" s="7">
        <v>1841207258</v>
      </c>
      <c r="O44" s="7">
        <v>100492742</v>
      </c>
      <c r="P44" s="7">
        <v>162354425</v>
      </c>
      <c r="Q44" s="7">
        <v>54647284</v>
      </c>
      <c r="R44" s="7">
        <v>54647284</v>
      </c>
      <c r="S44" s="24">
        <f t="shared" si="11"/>
        <v>1779345575</v>
      </c>
      <c r="T44" s="25">
        <f t="shared" si="12"/>
        <v>8.3614577432147091E-2</v>
      </c>
      <c r="U44" s="25">
        <f t="shared" si="13"/>
        <v>2.814404078899933E-2</v>
      </c>
      <c r="V44" s="25">
        <f t="shared" si="14"/>
        <v>2.814404078899933E-2</v>
      </c>
      <c r="W44" s="2"/>
    </row>
    <row r="45" spans="1:23" ht="50.1" customHeight="1" thickTop="1" thickBot="1">
      <c r="A45" s="5" t="s">
        <v>69</v>
      </c>
      <c r="B45" s="5" t="s">
        <v>73</v>
      </c>
      <c r="C45" s="5" t="s">
        <v>71</v>
      </c>
      <c r="D45" s="5" t="s">
        <v>38</v>
      </c>
      <c r="E45" s="5"/>
      <c r="F45" s="5" t="s">
        <v>22</v>
      </c>
      <c r="G45" s="5" t="s">
        <v>38</v>
      </c>
      <c r="H45" s="5" t="s">
        <v>24</v>
      </c>
      <c r="I45" s="6" t="s">
        <v>79</v>
      </c>
      <c r="J45" s="7">
        <v>12000000000</v>
      </c>
      <c r="K45" s="7">
        <v>0</v>
      </c>
      <c r="L45" s="7">
        <v>0</v>
      </c>
      <c r="M45" s="7">
        <v>12000000000</v>
      </c>
      <c r="N45" s="7">
        <v>12000000000</v>
      </c>
      <c r="O45" s="7">
        <v>0</v>
      </c>
      <c r="P45" s="7">
        <v>7036256863</v>
      </c>
      <c r="Q45" s="7">
        <v>387541468</v>
      </c>
      <c r="R45" s="7">
        <v>387541468</v>
      </c>
      <c r="S45" s="24">
        <f t="shared" si="11"/>
        <v>4963743137</v>
      </c>
      <c r="T45" s="25">
        <f t="shared" si="12"/>
        <v>0.58635473858333331</v>
      </c>
      <c r="U45" s="25">
        <f t="shared" si="13"/>
        <v>3.2295122333333336E-2</v>
      </c>
      <c r="V45" s="25">
        <f t="shared" si="14"/>
        <v>3.2295122333333336E-2</v>
      </c>
      <c r="W45" s="2"/>
    </row>
    <row r="46" spans="1:23" ht="50.1" customHeight="1" thickTop="1" thickBot="1">
      <c r="A46" s="5" t="s">
        <v>69</v>
      </c>
      <c r="B46" s="5" t="s">
        <v>73</v>
      </c>
      <c r="C46" s="5" t="s">
        <v>71</v>
      </c>
      <c r="D46" s="5" t="s">
        <v>80</v>
      </c>
      <c r="E46" s="5"/>
      <c r="F46" s="5" t="s">
        <v>22</v>
      </c>
      <c r="G46" s="5" t="s">
        <v>23</v>
      </c>
      <c r="H46" s="5" t="s">
        <v>24</v>
      </c>
      <c r="I46" s="6" t="s">
        <v>81</v>
      </c>
      <c r="J46" s="7">
        <v>1000000000</v>
      </c>
      <c r="K46" s="7">
        <v>0</v>
      </c>
      <c r="L46" s="7">
        <v>0</v>
      </c>
      <c r="M46" s="7">
        <v>1000000000</v>
      </c>
      <c r="N46" s="7">
        <v>877309970</v>
      </c>
      <c r="O46" s="7">
        <v>122690030</v>
      </c>
      <c r="P46" s="7">
        <v>865201715</v>
      </c>
      <c r="Q46" s="7">
        <v>31316305</v>
      </c>
      <c r="R46" s="7">
        <v>31316305</v>
      </c>
      <c r="S46" s="24">
        <f t="shared" si="11"/>
        <v>134798285</v>
      </c>
      <c r="T46" s="25">
        <f t="shared" si="12"/>
        <v>0.86520171499999998</v>
      </c>
      <c r="U46" s="25">
        <f t="shared" si="13"/>
        <v>3.1316305000000003E-2</v>
      </c>
      <c r="V46" s="25">
        <f t="shared" si="14"/>
        <v>3.1316305000000003E-2</v>
      </c>
      <c r="W46" s="2"/>
    </row>
    <row r="47" spans="1:23" ht="50.1" customHeight="1" thickTop="1" thickBot="1">
      <c r="A47" s="5" t="s">
        <v>69</v>
      </c>
      <c r="B47" s="5" t="s">
        <v>73</v>
      </c>
      <c r="C47" s="5" t="s">
        <v>71</v>
      </c>
      <c r="D47" s="5" t="s">
        <v>80</v>
      </c>
      <c r="E47" s="5"/>
      <c r="F47" s="5" t="s">
        <v>22</v>
      </c>
      <c r="G47" s="5" t="s">
        <v>38</v>
      </c>
      <c r="H47" s="5" t="s">
        <v>24</v>
      </c>
      <c r="I47" s="6" t="s">
        <v>81</v>
      </c>
      <c r="J47" s="7">
        <v>2000000000</v>
      </c>
      <c r="K47" s="7">
        <v>0</v>
      </c>
      <c r="L47" s="7">
        <v>0</v>
      </c>
      <c r="M47" s="7">
        <v>2000000000</v>
      </c>
      <c r="N47" s="7">
        <v>1850309870</v>
      </c>
      <c r="O47" s="7">
        <v>149690130</v>
      </c>
      <c r="P47" s="7">
        <v>1845546164</v>
      </c>
      <c r="Q47" s="7">
        <v>171224071</v>
      </c>
      <c r="R47" s="7">
        <v>171224071</v>
      </c>
      <c r="S47" s="24">
        <f t="shared" si="11"/>
        <v>154453836</v>
      </c>
      <c r="T47" s="25">
        <f t="shared" si="12"/>
        <v>0.92277308199999997</v>
      </c>
      <c r="U47" s="25">
        <f t="shared" si="13"/>
        <v>8.5612035500000003E-2</v>
      </c>
      <c r="V47" s="25">
        <f t="shared" si="14"/>
        <v>8.5612035500000003E-2</v>
      </c>
      <c r="W47" s="2"/>
    </row>
    <row r="48" spans="1:23" ht="50.1" customHeight="1" thickTop="1" thickBot="1">
      <c r="A48" s="5" t="s">
        <v>69</v>
      </c>
      <c r="B48" s="5" t="s">
        <v>73</v>
      </c>
      <c r="C48" s="5" t="s">
        <v>71</v>
      </c>
      <c r="D48" s="5" t="s">
        <v>82</v>
      </c>
      <c r="E48" s="5"/>
      <c r="F48" s="5" t="s">
        <v>22</v>
      </c>
      <c r="G48" s="5" t="s">
        <v>23</v>
      </c>
      <c r="H48" s="5" t="s">
        <v>24</v>
      </c>
      <c r="I48" s="6" t="s">
        <v>83</v>
      </c>
      <c r="J48" s="7">
        <v>1200000000</v>
      </c>
      <c r="K48" s="7">
        <v>0</v>
      </c>
      <c r="L48" s="7">
        <v>0</v>
      </c>
      <c r="M48" s="7">
        <v>1200000000</v>
      </c>
      <c r="N48" s="7">
        <v>1200000000</v>
      </c>
      <c r="O48" s="7">
        <v>0</v>
      </c>
      <c r="P48" s="7">
        <v>598318991</v>
      </c>
      <c r="Q48" s="7">
        <v>20316463</v>
      </c>
      <c r="R48" s="7">
        <v>20316463</v>
      </c>
      <c r="S48" s="24">
        <f t="shared" si="11"/>
        <v>601681009</v>
      </c>
      <c r="T48" s="25">
        <f t="shared" si="12"/>
        <v>0.49859915916666664</v>
      </c>
      <c r="U48" s="25">
        <f t="shared" si="13"/>
        <v>1.6930385833333332E-2</v>
      </c>
      <c r="V48" s="25">
        <f t="shared" si="14"/>
        <v>1.6930385833333332E-2</v>
      </c>
      <c r="W48" s="2"/>
    </row>
    <row r="49" spans="1:23" ht="50.1" customHeight="1" thickTop="1" thickBot="1">
      <c r="A49" s="5" t="s">
        <v>69</v>
      </c>
      <c r="B49" s="5" t="s">
        <v>73</v>
      </c>
      <c r="C49" s="5" t="s">
        <v>71</v>
      </c>
      <c r="D49" s="5" t="s">
        <v>82</v>
      </c>
      <c r="E49" s="5"/>
      <c r="F49" s="5" t="s">
        <v>22</v>
      </c>
      <c r="G49" s="5" t="s">
        <v>38</v>
      </c>
      <c r="H49" s="5" t="s">
        <v>24</v>
      </c>
      <c r="I49" s="6" t="s">
        <v>83</v>
      </c>
      <c r="J49" s="7">
        <v>9000000000</v>
      </c>
      <c r="K49" s="7">
        <v>0</v>
      </c>
      <c r="L49" s="7">
        <v>0</v>
      </c>
      <c r="M49" s="7">
        <v>9000000000</v>
      </c>
      <c r="N49" s="7">
        <v>8493240849.6800003</v>
      </c>
      <c r="O49" s="7">
        <v>506759150.31999999</v>
      </c>
      <c r="P49" s="7">
        <v>6698736442.6800003</v>
      </c>
      <c r="Q49" s="7">
        <v>468001308.68000001</v>
      </c>
      <c r="R49" s="7">
        <v>468001308.68000001</v>
      </c>
      <c r="S49" s="24">
        <f t="shared" si="11"/>
        <v>2301263557.3199997</v>
      </c>
      <c r="T49" s="25">
        <f t="shared" si="12"/>
        <v>0.74430404918666671</v>
      </c>
      <c r="U49" s="25">
        <f t="shared" si="13"/>
        <v>5.2000145408888893E-2</v>
      </c>
      <c r="V49" s="25">
        <f t="shared" si="14"/>
        <v>5.2000145408888893E-2</v>
      </c>
      <c r="W49" s="2"/>
    </row>
    <row r="50" spans="1:23" ht="69" customHeight="1" thickTop="1" thickBot="1">
      <c r="A50" s="5" t="s">
        <v>69</v>
      </c>
      <c r="B50" s="5" t="s">
        <v>73</v>
      </c>
      <c r="C50" s="5" t="s">
        <v>71</v>
      </c>
      <c r="D50" s="5" t="s">
        <v>84</v>
      </c>
      <c r="E50" s="5"/>
      <c r="F50" s="5" t="s">
        <v>22</v>
      </c>
      <c r="G50" s="5" t="s">
        <v>23</v>
      </c>
      <c r="H50" s="5" t="s">
        <v>24</v>
      </c>
      <c r="I50" s="6" t="s">
        <v>85</v>
      </c>
      <c r="J50" s="7">
        <v>2204000000</v>
      </c>
      <c r="K50" s="7">
        <v>0</v>
      </c>
      <c r="L50" s="7">
        <v>0</v>
      </c>
      <c r="M50" s="7">
        <v>2204000000</v>
      </c>
      <c r="N50" s="7">
        <v>1529298910.78</v>
      </c>
      <c r="O50" s="7">
        <v>674701089.22000003</v>
      </c>
      <c r="P50" s="7">
        <v>1518618147.78</v>
      </c>
      <c r="Q50" s="7">
        <v>87618196.780000001</v>
      </c>
      <c r="R50" s="7">
        <v>87618196.780000001</v>
      </c>
      <c r="S50" s="24">
        <f t="shared" si="11"/>
        <v>685381852.22000003</v>
      </c>
      <c r="T50" s="25">
        <f t="shared" si="12"/>
        <v>0.68902819772232304</v>
      </c>
      <c r="U50" s="25">
        <f t="shared" si="13"/>
        <v>3.9754172767695099E-2</v>
      </c>
      <c r="V50" s="25">
        <f t="shared" si="14"/>
        <v>3.9754172767695099E-2</v>
      </c>
      <c r="W50" s="2"/>
    </row>
    <row r="51" spans="1:23" ht="58.5" customHeight="1" thickTop="1" thickBot="1">
      <c r="A51" s="5" t="s">
        <v>69</v>
      </c>
      <c r="B51" s="5" t="s">
        <v>73</v>
      </c>
      <c r="C51" s="5" t="s">
        <v>71</v>
      </c>
      <c r="D51" s="5" t="s">
        <v>84</v>
      </c>
      <c r="E51" s="5"/>
      <c r="F51" s="5" t="s">
        <v>22</v>
      </c>
      <c r="G51" s="5" t="s">
        <v>38</v>
      </c>
      <c r="H51" s="5" t="s">
        <v>24</v>
      </c>
      <c r="I51" s="6" t="s">
        <v>85</v>
      </c>
      <c r="J51" s="7">
        <v>3000000000</v>
      </c>
      <c r="K51" s="7">
        <v>0</v>
      </c>
      <c r="L51" s="7">
        <v>0</v>
      </c>
      <c r="M51" s="7">
        <v>3000000000</v>
      </c>
      <c r="N51" s="7">
        <v>2997585858</v>
      </c>
      <c r="O51" s="7">
        <v>2414142</v>
      </c>
      <c r="P51" s="7">
        <v>2991162285</v>
      </c>
      <c r="Q51" s="7">
        <v>215971052</v>
      </c>
      <c r="R51" s="7">
        <v>215971052</v>
      </c>
      <c r="S51" s="24">
        <f t="shared" si="11"/>
        <v>8837715</v>
      </c>
      <c r="T51" s="25">
        <f t="shared" si="12"/>
        <v>0.99705409499999997</v>
      </c>
      <c r="U51" s="25">
        <f t="shared" si="13"/>
        <v>7.1990350666666661E-2</v>
      </c>
      <c r="V51" s="25">
        <f t="shared" si="14"/>
        <v>7.1990350666666661E-2</v>
      </c>
      <c r="W51" s="2"/>
    </row>
    <row r="52" spans="1:23" ht="79.5" customHeight="1" thickTop="1" thickBot="1">
      <c r="A52" s="5" t="s">
        <v>69</v>
      </c>
      <c r="B52" s="5" t="s">
        <v>73</v>
      </c>
      <c r="C52" s="5" t="s">
        <v>71</v>
      </c>
      <c r="D52" s="5" t="s">
        <v>86</v>
      </c>
      <c r="E52" s="5"/>
      <c r="F52" s="5" t="s">
        <v>22</v>
      </c>
      <c r="G52" s="5" t="s">
        <v>23</v>
      </c>
      <c r="H52" s="5" t="s">
        <v>24</v>
      </c>
      <c r="I52" s="6" t="s">
        <v>87</v>
      </c>
      <c r="J52" s="7">
        <v>2000000000</v>
      </c>
      <c r="K52" s="7">
        <v>2000000000</v>
      </c>
      <c r="L52" s="7">
        <v>0</v>
      </c>
      <c r="M52" s="7">
        <v>4000000000</v>
      </c>
      <c r="N52" s="7">
        <v>4000000000</v>
      </c>
      <c r="O52" s="7">
        <v>0</v>
      </c>
      <c r="P52" s="7">
        <v>4000000000</v>
      </c>
      <c r="Q52" s="7">
        <v>0</v>
      </c>
      <c r="R52" s="7">
        <v>0</v>
      </c>
      <c r="S52" s="24">
        <f t="shared" si="11"/>
        <v>0</v>
      </c>
      <c r="T52" s="25">
        <f t="shared" si="12"/>
        <v>1</v>
      </c>
      <c r="U52" s="25">
        <f t="shared" si="13"/>
        <v>0</v>
      </c>
      <c r="V52" s="25">
        <f t="shared" si="14"/>
        <v>0</v>
      </c>
      <c r="W52" s="2"/>
    </row>
    <row r="53" spans="1:23" ht="62.25" customHeight="1" thickTop="1" thickBot="1">
      <c r="A53" s="5" t="s">
        <v>69</v>
      </c>
      <c r="B53" s="5" t="s">
        <v>73</v>
      </c>
      <c r="C53" s="5" t="s">
        <v>71</v>
      </c>
      <c r="D53" s="5" t="s">
        <v>86</v>
      </c>
      <c r="E53" s="5"/>
      <c r="F53" s="5" t="s">
        <v>22</v>
      </c>
      <c r="G53" s="5" t="s">
        <v>38</v>
      </c>
      <c r="H53" s="5" t="s">
        <v>24</v>
      </c>
      <c r="I53" s="6" t="s">
        <v>87</v>
      </c>
      <c r="J53" s="7">
        <v>12000000000</v>
      </c>
      <c r="K53" s="7">
        <v>1000000000</v>
      </c>
      <c r="L53" s="7">
        <v>0</v>
      </c>
      <c r="M53" s="7">
        <v>13000000000</v>
      </c>
      <c r="N53" s="7">
        <v>13000000000</v>
      </c>
      <c r="O53" s="7">
        <v>0</v>
      </c>
      <c r="P53" s="7">
        <v>13000000000</v>
      </c>
      <c r="Q53" s="7">
        <v>0</v>
      </c>
      <c r="R53" s="7">
        <v>0</v>
      </c>
      <c r="S53" s="24">
        <f t="shared" si="11"/>
        <v>0</v>
      </c>
      <c r="T53" s="25">
        <f t="shared" si="12"/>
        <v>1</v>
      </c>
      <c r="U53" s="25">
        <f t="shared" si="13"/>
        <v>0</v>
      </c>
      <c r="V53" s="25">
        <f t="shared" si="14"/>
        <v>0</v>
      </c>
      <c r="W53" s="2"/>
    </row>
    <row r="54" spans="1:23" ht="67.5" customHeight="1" thickTop="1" thickBot="1">
      <c r="A54" s="5" t="s">
        <v>69</v>
      </c>
      <c r="B54" s="5" t="s">
        <v>73</v>
      </c>
      <c r="C54" s="5" t="s">
        <v>71</v>
      </c>
      <c r="D54" s="5" t="s">
        <v>88</v>
      </c>
      <c r="E54" s="5"/>
      <c r="F54" s="5" t="s">
        <v>22</v>
      </c>
      <c r="G54" s="5" t="s">
        <v>23</v>
      </c>
      <c r="H54" s="5" t="s">
        <v>24</v>
      </c>
      <c r="I54" s="6" t="s">
        <v>89</v>
      </c>
      <c r="J54" s="7">
        <v>300000000</v>
      </c>
      <c r="K54" s="7">
        <v>0</v>
      </c>
      <c r="L54" s="7">
        <v>0</v>
      </c>
      <c r="M54" s="7">
        <v>300000000</v>
      </c>
      <c r="N54" s="7">
        <v>300000000</v>
      </c>
      <c r="O54" s="7">
        <v>0</v>
      </c>
      <c r="P54" s="7">
        <v>300000000</v>
      </c>
      <c r="Q54" s="7">
        <v>0</v>
      </c>
      <c r="R54" s="7">
        <v>0</v>
      </c>
      <c r="S54" s="24">
        <f t="shared" si="11"/>
        <v>0</v>
      </c>
      <c r="T54" s="25">
        <f t="shared" si="12"/>
        <v>1</v>
      </c>
      <c r="U54" s="25">
        <f t="shared" si="13"/>
        <v>0</v>
      </c>
      <c r="V54" s="25">
        <f t="shared" si="14"/>
        <v>0</v>
      </c>
      <c r="W54" s="2"/>
    </row>
    <row r="55" spans="1:23" ht="66.75" customHeight="1" thickTop="1" thickBot="1">
      <c r="A55" s="5" t="s">
        <v>69</v>
      </c>
      <c r="B55" s="5" t="s">
        <v>90</v>
      </c>
      <c r="C55" s="5" t="s">
        <v>71</v>
      </c>
      <c r="D55" s="5" t="s">
        <v>20</v>
      </c>
      <c r="E55" s="5"/>
      <c r="F55" s="5" t="s">
        <v>22</v>
      </c>
      <c r="G55" s="5" t="s">
        <v>23</v>
      </c>
      <c r="H55" s="5" t="s">
        <v>24</v>
      </c>
      <c r="I55" s="6" t="s">
        <v>91</v>
      </c>
      <c r="J55" s="7">
        <v>300000000</v>
      </c>
      <c r="K55" s="7">
        <v>0</v>
      </c>
      <c r="L55" s="7">
        <v>0</v>
      </c>
      <c r="M55" s="7">
        <v>300000000</v>
      </c>
      <c r="N55" s="7">
        <v>168481142</v>
      </c>
      <c r="O55" s="7">
        <v>131518858</v>
      </c>
      <c r="P55" s="7">
        <v>168481141</v>
      </c>
      <c r="Q55" s="7">
        <v>21487450</v>
      </c>
      <c r="R55" s="7">
        <v>21487450</v>
      </c>
      <c r="S55" s="24">
        <f t="shared" si="11"/>
        <v>131518859</v>
      </c>
      <c r="T55" s="25">
        <f t="shared" si="12"/>
        <v>0.56160380333333337</v>
      </c>
      <c r="U55" s="25">
        <f t="shared" si="13"/>
        <v>7.1624833333333332E-2</v>
      </c>
      <c r="V55" s="25">
        <f t="shared" si="14"/>
        <v>7.1624833333333332E-2</v>
      </c>
      <c r="W55" s="2"/>
    </row>
    <row r="56" spans="1:23" ht="63.75" customHeight="1" thickTop="1" thickBot="1">
      <c r="A56" s="5" t="s">
        <v>69</v>
      </c>
      <c r="B56" s="5" t="s">
        <v>90</v>
      </c>
      <c r="C56" s="5" t="s">
        <v>71</v>
      </c>
      <c r="D56" s="5" t="s">
        <v>32</v>
      </c>
      <c r="E56" s="5"/>
      <c r="F56" s="5" t="s">
        <v>22</v>
      </c>
      <c r="G56" s="5" t="s">
        <v>23</v>
      </c>
      <c r="H56" s="5" t="s">
        <v>24</v>
      </c>
      <c r="I56" s="6" t="s">
        <v>92</v>
      </c>
      <c r="J56" s="7">
        <v>185300000</v>
      </c>
      <c r="K56" s="7">
        <v>0</v>
      </c>
      <c r="L56" s="7">
        <v>0</v>
      </c>
      <c r="M56" s="7">
        <v>185300000</v>
      </c>
      <c r="N56" s="7">
        <v>131856053</v>
      </c>
      <c r="O56" s="7">
        <v>53443947</v>
      </c>
      <c r="P56" s="7">
        <v>86856053</v>
      </c>
      <c r="Q56" s="7">
        <v>26856053</v>
      </c>
      <c r="R56" s="7">
        <v>26856053</v>
      </c>
      <c r="S56" s="24">
        <f t="shared" si="11"/>
        <v>98443947</v>
      </c>
      <c r="T56" s="25">
        <f t="shared" si="12"/>
        <v>0.46873207231516462</v>
      </c>
      <c r="U56" s="25">
        <f t="shared" si="13"/>
        <v>0.14493282784673503</v>
      </c>
      <c r="V56" s="25">
        <f t="shared" si="14"/>
        <v>0.14493282784673503</v>
      </c>
      <c r="W56" s="2"/>
    </row>
    <row r="57" spans="1:23" ht="57.75" customHeight="1" thickTop="1" thickBot="1">
      <c r="A57" s="5" t="s">
        <v>69</v>
      </c>
      <c r="B57" s="5" t="s">
        <v>90</v>
      </c>
      <c r="C57" s="5" t="s">
        <v>71</v>
      </c>
      <c r="D57" s="5" t="s">
        <v>35</v>
      </c>
      <c r="E57" s="5"/>
      <c r="F57" s="5" t="s">
        <v>22</v>
      </c>
      <c r="G57" s="5" t="s">
        <v>23</v>
      </c>
      <c r="H57" s="5" t="s">
        <v>24</v>
      </c>
      <c r="I57" s="6" t="s">
        <v>93</v>
      </c>
      <c r="J57" s="7">
        <v>230000000</v>
      </c>
      <c r="K57" s="7">
        <v>0</v>
      </c>
      <c r="L57" s="7">
        <v>0</v>
      </c>
      <c r="M57" s="7">
        <v>230000000</v>
      </c>
      <c r="N57" s="7">
        <v>167692701</v>
      </c>
      <c r="O57" s="7">
        <v>62307299</v>
      </c>
      <c r="P57" s="7">
        <v>62692701</v>
      </c>
      <c r="Q57" s="7">
        <v>10414764</v>
      </c>
      <c r="R57" s="7">
        <v>10414764</v>
      </c>
      <c r="S57" s="24">
        <f t="shared" si="11"/>
        <v>167307299</v>
      </c>
      <c r="T57" s="25">
        <f t="shared" si="12"/>
        <v>0.27257696086956523</v>
      </c>
      <c r="U57" s="25">
        <f t="shared" si="13"/>
        <v>4.528158260869565E-2</v>
      </c>
      <c r="V57" s="25">
        <f t="shared" si="14"/>
        <v>4.528158260869565E-2</v>
      </c>
      <c r="W57" s="2"/>
    </row>
    <row r="58" spans="1:23" ht="81.75" customHeight="1" thickTop="1" thickBot="1">
      <c r="A58" s="5" t="s">
        <v>69</v>
      </c>
      <c r="B58" s="5" t="s">
        <v>94</v>
      </c>
      <c r="C58" s="5" t="s">
        <v>71</v>
      </c>
      <c r="D58" s="5" t="s">
        <v>20</v>
      </c>
      <c r="E58" s="5"/>
      <c r="F58" s="5" t="s">
        <v>22</v>
      </c>
      <c r="G58" s="5" t="s">
        <v>23</v>
      </c>
      <c r="H58" s="5" t="s">
        <v>24</v>
      </c>
      <c r="I58" s="6" t="s">
        <v>95</v>
      </c>
      <c r="J58" s="7">
        <v>1100000000</v>
      </c>
      <c r="K58" s="7">
        <v>0</v>
      </c>
      <c r="L58" s="7">
        <v>0</v>
      </c>
      <c r="M58" s="7">
        <v>1100000000</v>
      </c>
      <c r="N58" s="7">
        <v>1100000000</v>
      </c>
      <c r="O58" s="7">
        <v>0</v>
      </c>
      <c r="P58" s="7">
        <v>0</v>
      </c>
      <c r="Q58" s="7">
        <v>0</v>
      </c>
      <c r="R58" s="7">
        <v>0</v>
      </c>
      <c r="S58" s="24">
        <f t="shared" si="11"/>
        <v>1100000000</v>
      </c>
      <c r="T58" s="25">
        <f t="shared" si="12"/>
        <v>0</v>
      </c>
      <c r="U58" s="25">
        <f t="shared" si="13"/>
        <v>0</v>
      </c>
      <c r="V58" s="25">
        <f t="shared" si="14"/>
        <v>0</v>
      </c>
      <c r="W58" s="2"/>
    </row>
    <row r="59" spans="1:23" ht="79.5" customHeight="1" thickTop="1" thickBot="1">
      <c r="A59" s="5" t="s">
        <v>69</v>
      </c>
      <c r="B59" s="5" t="s">
        <v>94</v>
      </c>
      <c r="C59" s="5" t="s">
        <v>71</v>
      </c>
      <c r="D59" s="5" t="s">
        <v>20</v>
      </c>
      <c r="E59" s="5"/>
      <c r="F59" s="5" t="s">
        <v>22</v>
      </c>
      <c r="G59" s="5" t="s">
        <v>38</v>
      </c>
      <c r="H59" s="5" t="s">
        <v>24</v>
      </c>
      <c r="I59" s="6" t="s">
        <v>95</v>
      </c>
      <c r="J59" s="7">
        <v>1000000000</v>
      </c>
      <c r="K59" s="7">
        <v>0</v>
      </c>
      <c r="L59" s="7">
        <v>0</v>
      </c>
      <c r="M59" s="7">
        <v>1000000000</v>
      </c>
      <c r="N59" s="7">
        <v>812000000</v>
      </c>
      <c r="O59" s="7">
        <v>188000000</v>
      </c>
      <c r="P59" s="7">
        <v>802526590</v>
      </c>
      <c r="Q59" s="7">
        <v>10674732</v>
      </c>
      <c r="R59" s="7">
        <v>10674732</v>
      </c>
      <c r="S59" s="24">
        <f t="shared" si="11"/>
        <v>197473410</v>
      </c>
      <c r="T59" s="25">
        <f t="shared" si="12"/>
        <v>0.80252659000000004</v>
      </c>
      <c r="U59" s="25">
        <f t="shared" si="13"/>
        <v>1.0674731999999999E-2</v>
      </c>
      <c r="V59" s="25">
        <f t="shared" si="14"/>
        <v>1.0674731999999999E-2</v>
      </c>
      <c r="W59" s="2"/>
    </row>
    <row r="60" spans="1:23" ht="66" customHeight="1" thickTop="1" thickBot="1">
      <c r="A60" s="5" t="s">
        <v>69</v>
      </c>
      <c r="B60" s="5" t="s">
        <v>94</v>
      </c>
      <c r="C60" s="5" t="s">
        <v>71</v>
      </c>
      <c r="D60" s="5" t="s">
        <v>32</v>
      </c>
      <c r="E60" s="5" t="s">
        <v>0</v>
      </c>
      <c r="F60" s="5" t="s">
        <v>22</v>
      </c>
      <c r="G60" s="5" t="s">
        <v>23</v>
      </c>
      <c r="H60" s="5" t="s">
        <v>24</v>
      </c>
      <c r="I60" s="6" t="s">
        <v>96</v>
      </c>
      <c r="J60" s="7">
        <v>1027000000</v>
      </c>
      <c r="K60" s="7">
        <v>0</v>
      </c>
      <c r="L60" s="7">
        <v>0</v>
      </c>
      <c r="M60" s="7">
        <v>1027000000</v>
      </c>
      <c r="N60" s="7">
        <v>821689795.45000005</v>
      </c>
      <c r="O60" s="7">
        <v>205310204.55000001</v>
      </c>
      <c r="P60" s="7">
        <v>687732340</v>
      </c>
      <c r="Q60" s="7">
        <v>80925943</v>
      </c>
      <c r="R60" s="7">
        <v>80925943</v>
      </c>
      <c r="S60" s="24">
        <f t="shared" si="11"/>
        <v>339267660</v>
      </c>
      <c r="T60" s="25">
        <f t="shared" si="12"/>
        <v>0.6696517429406037</v>
      </c>
      <c r="U60" s="25">
        <f t="shared" si="13"/>
        <v>7.8798386562804287E-2</v>
      </c>
      <c r="V60" s="25">
        <f t="shared" si="14"/>
        <v>7.8798386562804287E-2</v>
      </c>
      <c r="W60" s="2"/>
    </row>
    <row r="61" spans="1:23" ht="50.1" customHeight="1" thickTop="1" thickBot="1">
      <c r="A61" s="5" t="s">
        <v>69</v>
      </c>
      <c r="B61" s="5" t="s">
        <v>94</v>
      </c>
      <c r="C61" s="5" t="s">
        <v>71</v>
      </c>
      <c r="D61" s="5" t="s">
        <v>35</v>
      </c>
      <c r="E61" s="5"/>
      <c r="F61" s="5" t="s">
        <v>22</v>
      </c>
      <c r="G61" s="5" t="s">
        <v>23</v>
      </c>
      <c r="H61" s="5" t="s">
        <v>24</v>
      </c>
      <c r="I61" s="6" t="s">
        <v>97</v>
      </c>
      <c r="J61" s="7">
        <v>1000000000</v>
      </c>
      <c r="K61" s="7">
        <v>0</v>
      </c>
      <c r="L61" s="7">
        <v>0</v>
      </c>
      <c r="M61" s="7">
        <v>1000000000</v>
      </c>
      <c r="N61" s="7">
        <v>1000000000</v>
      </c>
      <c r="O61" s="7">
        <v>0</v>
      </c>
      <c r="P61" s="7">
        <v>0</v>
      </c>
      <c r="Q61" s="7">
        <v>0</v>
      </c>
      <c r="R61" s="7">
        <v>0</v>
      </c>
      <c r="S61" s="24">
        <f t="shared" si="11"/>
        <v>1000000000</v>
      </c>
      <c r="T61" s="25">
        <f t="shared" si="12"/>
        <v>0</v>
      </c>
      <c r="U61" s="25">
        <f t="shared" si="13"/>
        <v>0</v>
      </c>
      <c r="V61" s="25">
        <f t="shared" si="14"/>
        <v>0</v>
      </c>
      <c r="W61" s="2"/>
    </row>
    <row r="62" spans="1:23" ht="30" customHeight="1" thickTop="1" thickBot="1">
      <c r="A62" s="12"/>
      <c r="B62" s="12"/>
      <c r="C62" s="12"/>
      <c r="D62" s="12"/>
      <c r="E62" s="12"/>
      <c r="F62" s="12"/>
      <c r="G62" s="12"/>
      <c r="H62" s="12"/>
      <c r="I62" s="15" t="s">
        <v>104</v>
      </c>
      <c r="J62" s="16">
        <f>+J6+J36</f>
        <v>458619111598</v>
      </c>
      <c r="K62" s="16">
        <f t="shared" ref="K62:R62" si="15">+K6+K36</f>
        <v>3000000000</v>
      </c>
      <c r="L62" s="16">
        <f t="shared" si="15"/>
        <v>3000000000</v>
      </c>
      <c r="M62" s="16">
        <f t="shared" si="15"/>
        <v>458619111598</v>
      </c>
      <c r="N62" s="16">
        <f t="shared" si="15"/>
        <v>357848699862.52002</v>
      </c>
      <c r="O62" s="16">
        <f t="shared" si="15"/>
        <v>100770411735.48</v>
      </c>
      <c r="P62" s="16">
        <f t="shared" si="15"/>
        <v>313051131268.39001</v>
      </c>
      <c r="Q62" s="16">
        <f t="shared" si="15"/>
        <v>73657861250.23999</v>
      </c>
      <c r="R62" s="16">
        <f t="shared" si="15"/>
        <v>73657861250.23999</v>
      </c>
      <c r="S62" s="22">
        <f t="shared" si="11"/>
        <v>145567980329.60999</v>
      </c>
      <c r="T62" s="23">
        <f t="shared" si="12"/>
        <v>0.68259504096461032</v>
      </c>
      <c r="U62" s="23">
        <f t="shared" si="13"/>
        <v>0.1606079192678834</v>
      </c>
      <c r="V62" s="23">
        <f t="shared" si="14"/>
        <v>0.1606079192678834</v>
      </c>
      <c r="W62" s="2"/>
    </row>
    <row r="63" spans="1:23" ht="15.75" thickTop="1">
      <c r="A63" s="8" t="s">
        <v>113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9"/>
      <c r="M63" s="31"/>
      <c r="N63" s="28"/>
      <c r="O63" s="28"/>
      <c r="P63" s="28"/>
      <c r="Q63" s="28"/>
      <c r="R63" s="28"/>
      <c r="S63" s="29"/>
      <c r="T63" s="30"/>
      <c r="U63" s="30"/>
      <c r="V63" s="30"/>
      <c r="W63" s="2"/>
    </row>
    <row r="64" spans="1:23">
      <c r="A64" s="8" t="s">
        <v>114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32"/>
      <c r="N64" s="28"/>
      <c r="O64" s="28"/>
      <c r="P64" s="28"/>
      <c r="Q64" s="28"/>
      <c r="R64" s="28"/>
      <c r="S64" s="29"/>
      <c r="T64" s="30"/>
      <c r="U64" s="30"/>
      <c r="V64" s="30"/>
      <c r="W64" s="2"/>
    </row>
    <row r="65" spans="1:23">
      <c r="A65" s="8" t="s">
        <v>115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32"/>
      <c r="N65" s="28"/>
      <c r="O65" s="28"/>
      <c r="P65" s="28"/>
      <c r="Q65" s="28"/>
      <c r="R65" s="28"/>
      <c r="S65" s="29"/>
      <c r="T65" s="30"/>
      <c r="U65" s="30"/>
      <c r="V65" s="30"/>
      <c r="W65" s="2"/>
    </row>
    <row r="66" spans="1:23">
      <c r="A66" s="8"/>
      <c r="B66" s="8"/>
      <c r="C66" s="8"/>
      <c r="D66" s="8"/>
      <c r="E66" s="8"/>
      <c r="F66" s="8"/>
      <c r="G66" s="8"/>
      <c r="H66" s="8"/>
      <c r="I66" s="8"/>
      <c r="J66" s="28"/>
      <c r="K66" s="28"/>
      <c r="L66" s="28"/>
      <c r="M66" s="28"/>
      <c r="N66" s="28"/>
      <c r="O66" s="28"/>
      <c r="P66" s="28"/>
      <c r="Q66" s="28"/>
      <c r="R66" s="28"/>
      <c r="S66" s="29"/>
      <c r="T66" s="29"/>
      <c r="U66" s="29"/>
      <c r="V66" s="29"/>
    </row>
    <row r="67" spans="1:23">
      <c r="A67" s="8"/>
      <c r="B67" s="8"/>
      <c r="C67" s="8"/>
      <c r="D67" s="8"/>
      <c r="E67" s="8"/>
      <c r="F67" s="8"/>
      <c r="G67" s="8"/>
      <c r="H67" s="8"/>
      <c r="I67" s="8"/>
      <c r="J67" s="28"/>
      <c r="K67" s="28"/>
      <c r="L67" s="28"/>
      <c r="M67" s="28"/>
      <c r="N67" s="28"/>
      <c r="O67" s="28"/>
      <c r="P67" s="28"/>
      <c r="Q67" s="28"/>
      <c r="R67" s="28"/>
      <c r="S67" s="29"/>
      <c r="T67" s="29"/>
      <c r="U67" s="29"/>
      <c r="V67" s="29"/>
    </row>
    <row r="68" spans="1:23">
      <c r="A68" s="8"/>
      <c r="B68" s="8"/>
      <c r="C68" s="8"/>
      <c r="D68" s="8"/>
      <c r="E68" s="8"/>
      <c r="F68" s="8"/>
      <c r="G68" s="8"/>
      <c r="H68" s="8"/>
      <c r="I68" s="8"/>
      <c r="J68" s="28"/>
      <c r="K68" s="28"/>
      <c r="L68" s="28"/>
      <c r="M68" s="28"/>
      <c r="N68" s="28"/>
      <c r="O68" s="28"/>
      <c r="P68" s="28"/>
      <c r="Q68" s="28"/>
      <c r="R68" s="28"/>
      <c r="S68" s="29"/>
      <c r="T68" s="29"/>
      <c r="U68" s="29"/>
      <c r="V68" s="29"/>
    </row>
    <row r="69" spans="1:23">
      <c r="A69" s="8"/>
      <c r="B69" s="8"/>
      <c r="C69" s="8"/>
      <c r="D69" s="8"/>
      <c r="E69" s="8"/>
      <c r="F69" s="8"/>
      <c r="G69" s="8"/>
      <c r="H69" s="8"/>
      <c r="I69" s="8"/>
      <c r="J69" s="28"/>
      <c r="K69" s="28"/>
      <c r="L69" s="28"/>
      <c r="M69" s="28"/>
      <c r="N69" s="28"/>
      <c r="O69" s="28"/>
      <c r="P69" s="28"/>
      <c r="Q69" s="28"/>
      <c r="R69" s="28"/>
      <c r="S69" s="29"/>
      <c r="T69" s="29"/>
      <c r="U69" s="29"/>
      <c r="V69" s="29"/>
    </row>
    <row r="70" spans="1:23">
      <c r="A70" s="8"/>
      <c r="B70" s="8"/>
      <c r="C70" s="8"/>
      <c r="D70" s="8"/>
      <c r="E70" s="8"/>
      <c r="F70" s="8"/>
      <c r="G70" s="8"/>
      <c r="H70" s="8"/>
      <c r="I70" s="8"/>
      <c r="J70" s="28"/>
      <c r="K70" s="28"/>
      <c r="L70" s="28"/>
      <c r="M70" s="28"/>
      <c r="N70" s="28"/>
      <c r="O70" s="28"/>
      <c r="P70" s="28"/>
      <c r="Q70" s="28"/>
      <c r="R70" s="28"/>
      <c r="S70" s="29"/>
      <c r="T70" s="29"/>
      <c r="U70" s="29"/>
      <c r="V70" s="29"/>
    </row>
    <row r="71" spans="1:23">
      <c r="A71" s="8"/>
      <c r="B71" s="8"/>
      <c r="C71" s="8"/>
      <c r="D71" s="8"/>
      <c r="E71" s="8"/>
      <c r="F71" s="8"/>
      <c r="G71" s="8"/>
      <c r="H71" s="8"/>
      <c r="I71" s="8"/>
      <c r="J71" s="28"/>
      <c r="K71" s="28"/>
      <c r="L71" s="28"/>
      <c r="M71" s="28"/>
      <c r="N71" s="28"/>
      <c r="O71" s="28"/>
      <c r="P71" s="28"/>
      <c r="Q71" s="28"/>
      <c r="R71" s="28"/>
      <c r="S71" s="29"/>
      <c r="T71" s="29"/>
      <c r="U71" s="29"/>
      <c r="V71" s="29"/>
    </row>
    <row r="72" spans="1:23">
      <c r="A72" s="8"/>
      <c r="B72" s="8"/>
      <c r="C72" s="8"/>
      <c r="D72" s="8"/>
      <c r="E72" s="8"/>
      <c r="F72" s="8"/>
      <c r="G72" s="8"/>
      <c r="H72" s="8"/>
      <c r="I72" s="8"/>
      <c r="J72" s="28"/>
      <c r="K72" s="28"/>
      <c r="L72" s="28"/>
      <c r="M72" s="28"/>
      <c r="N72" s="28"/>
      <c r="O72" s="28"/>
      <c r="P72" s="28"/>
      <c r="Q72" s="28"/>
      <c r="R72" s="28"/>
      <c r="S72" s="29"/>
      <c r="T72" s="29"/>
      <c r="U72" s="29"/>
      <c r="V72" s="29"/>
    </row>
    <row r="73" spans="1:23">
      <c r="A73" s="8"/>
      <c r="B73" s="8"/>
      <c r="C73" s="8"/>
      <c r="D73" s="8"/>
      <c r="E73" s="8"/>
      <c r="F73" s="8"/>
      <c r="G73" s="8"/>
      <c r="H73" s="8"/>
      <c r="I73" s="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  <c r="U73" s="29"/>
      <c r="V73" s="29"/>
    </row>
    <row r="74" spans="1:23">
      <c r="A74" s="8"/>
      <c r="B74" s="8"/>
      <c r="C74" s="8"/>
      <c r="D74" s="8"/>
      <c r="E74" s="8"/>
      <c r="F74" s="8"/>
      <c r="G74" s="8"/>
      <c r="H74" s="8"/>
      <c r="I74" s="8"/>
      <c r="J74" s="28"/>
      <c r="K74" s="28"/>
      <c r="L74" s="28"/>
      <c r="M74" s="28"/>
      <c r="N74" s="28"/>
      <c r="O74" s="28"/>
      <c r="P74" s="28"/>
      <c r="Q74" s="28"/>
      <c r="R74" s="28"/>
      <c r="S74" s="29"/>
      <c r="T74" s="29"/>
      <c r="U74" s="29"/>
      <c r="V74" s="29"/>
    </row>
    <row r="75" spans="1:23">
      <c r="A75" s="8"/>
      <c r="B75" s="8"/>
      <c r="C75" s="8"/>
      <c r="D75" s="8"/>
      <c r="E75" s="8"/>
      <c r="F75" s="8"/>
      <c r="G75" s="8"/>
      <c r="H75" s="8"/>
      <c r="I75" s="8"/>
      <c r="J75" s="28"/>
      <c r="K75" s="28"/>
      <c r="L75" s="28"/>
      <c r="M75" s="28"/>
      <c r="N75" s="28"/>
      <c r="O75" s="28"/>
      <c r="P75" s="28"/>
      <c r="Q75" s="28"/>
      <c r="R75" s="28"/>
      <c r="S75" s="29"/>
      <c r="T75" s="29"/>
      <c r="U75" s="29"/>
      <c r="V75" s="29"/>
    </row>
    <row r="76" spans="1:23">
      <c r="A76" s="8"/>
      <c r="B76" s="8"/>
      <c r="C76" s="8"/>
      <c r="D76" s="8"/>
      <c r="E76" s="8"/>
      <c r="F76" s="8"/>
      <c r="G76" s="8"/>
      <c r="H76" s="8"/>
      <c r="I76" s="8"/>
      <c r="J76" s="28"/>
      <c r="K76" s="28"/>
      <c r="L76" s="28"/>
      <c r="M76" s="28"/>
      <c r="N76" s="28"/>
      <c r="O76" s="28"/>
      <c r="P76" s="28"/>
      <c r="Q76" s="28"/>
      <c r="R76" s="28"/>
      <c r="S76" s="29"/>
      <c r="T76" s="29"/>
      <c r="U76" s="29"/>
      <c r="V76" s="29"/>
    </row>
    <row r="77" spans="1:23">
      <c r="A77" s="8"/>
      <c r="B77" s="8"/>
      <c r="C77" s="8"/>
      <c r="D77" s="8"/>
      <c r="E77" s="8"/>
      <c r="F77" s="8"/>
      <c r="G77" s="8"/>
      <c r="H77" s="8"/>
      <c r="I77" s="8"/>
      <c r="J77" s="28"/>
      <c r="K77" s="28"/>
      <c r="L77" s="28"/>
      <c r="M77" s="28"/>
      <c r="N77" s="28"/>
      <c r="O77" s="28"/>
      <c r="P77" s="28"/>
      <c r="Q77" s="28"/>
      <c r="R77" s="28"/>
      <c r="S77" s="29"/>
      <c r="T77" s="29"/>
      <c r="U77" s="29"/>
      <c r="V77" s="29"/>
    </row>
    <row r="78" spans="1:23">
      <c r="A78" s="8"/>
      <c r="B78" s="8"/>
      <c r="C78" s="8"/>
      <c r="D78" s="8"/>
      <c r="E78" s="8"/>
      <c r="F78" s="8"/>
      <c r="G78" s="8"/>
      <c r="H78" s="8"/>
      <c r="I78" s="8"/>
      <c r="J78" s="28"/>
      <c r="K78" s="28"/>
      <c r="L78" s="28"/>
      <c r="M78" s="28"/>
      <c r="N78" s="28"/>
      <c r="O78" s="28"/>
      <c r="P78" s="28"/>
      <c r="Q78" s="28"/>
      <c r="R78" s="28"/>
      <c r="S78" s="29"/>
      <c r="T78" s="29"/>
      <c r="U78" s="29"/>
      <c r="V78" s="29"/>
    </row>
    <row r="79" spans="1:23">
      <c r="A79" s="8"/>
      <c r="B79" s="8"/>
      <c r="C79" s="8"/>
      <c r="D79" s="8"/>
      <c r="E79" s="8"/>
      <c r="F79" s="8"/>
      <c r="G79" s="8"/>
      <c r="H79" s="8"/>
      <c r="I79" s="8"/>
      <c r="J79" s="28"/>
      <c r="K79" s="28"/>
      <c r="L79" s="28"/>
      <c r="M79" s="28"/>
      <c r="N79" s="28"/>
      <c r="O79" s="28"/>
      <c r="P79" s="28"/>
      <c r="Q79" s="28"/>
      <c r="R79" s="28"/>
      <c r="S79" s="29"/>
      <c r="T79" s="29"/>
      <c r="U79" s="29"/>
      <c r="V79" s="29"/>
    </row>
    <row r="80" spans="1:23">
      <c r="A80" s="8"/>
      <c r="B80" s="8"/>
      <c r="C80" s="8"/>
      <c r="D80" s="8"/>
      <c r="E80" s="8"/>
      <c r="F80" s="8"/>
      <c r="G80" s="8"/>
      <c r="H80" s="8"/>
      <c r="I80" s="8"/>
      <c r="J80" s="28"/>
      <c r="K80" s="28"/>
      <c r="L80" s="28"/>
      <c r="M80" s="28"/>
      <c r="N80" s="28"/>
      <c r="O80" s="28"/>
      <c r="P80" s="28"/>
      <c r="Q80" s="28"/>
      <c r="R80" s="28"/>
      <c r="S80" s="29"/>
      <c r="T80" s="29"/>
      <c r="U80" s="29"/>
      <c r="V80" s="29"/>
    </row>
    <row r="81" spans="1:22">
      <c r="A81" s="8"/>
      <c r="B81" s="8"/>
      <c r="C81" s="8"/>
      <c r="D81" s="8"/>
      <c r="E81" s="8"/>
      <c r="F81" s="8"/>
      <c r="G81" s="8"/>
      <c r="H81" s="8"/>
      <c r="I81" s="8"/>
      <c r="J81" s="28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9"/>
      <c r="V81" s="29"/>
    </row>
    <row r="82" spans="1:22">
      <c r="A82" s="8"/>
      <c r="B82" s="8"/>
      <c r="C82" s="8"/>
      <c r="D82" s="8"/>
      <c r="E82" s="8"/>
      <c r="F82" s="8"/>
      <c r="G82" s="8"/>
      <c r="H82" s="8"/>
      <c r="I82" s="8"/>
      <c r="J82" s="28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9"/>
      <c r="V82" s="29"/>
    </row>
    <row r="83" spans="1:22">
      <c r="A83" s="8"/>
      <c r="B83" s="8"/>
      <c r="C83" s="8"/>
      <c r="D83" s="8"/>
      <c r="E83" s="8"/>
      <c r="F83" s="8"/>
      <c r="G83" s="8"/>
      <c r="H83" s="8"/>
      <c r="I83" s="8"/>
      <c r="J83" s="28"/>
      <c r="K83" s="28"/>
      <c r="L83" s="28"/>
      <c r="M83" s="28"/>
      <c r="N83" s="28"/>
      <c r="O83" s="28"/>
      <c r="P83" s="28"/>
      <c r="Q83" s="28"/>
      <c r="R83" s="28"/>
      <c r="S83" s="29"/>
      <c r="T83" s="29"/>
      <c r="U83" s="29"/>
      <c r="V83" s="29"/>
    </row>
    <row r="84" spans="1:22">
      <c r="A84" s="8"/>
      <c r="B84" s="8"/>
      <c r="C84" s="8"/>
      <c r="D84" s="8"/>
      <c r="E84" s="8"/>
      <c r="F84" s="8"/>
      <c r="G84" s="8"/>
      <c r="H84" s="8"/>
      <c r="I84" s="8"/>
      <c r="J84" s="28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9"/>
      <c r="V84" s="29"/>
    </row>
    <row r="85" spans="1:22">
      <c r="A85" s="8"/>
      <c r="B85" s="8"/>
      <c r="C85" s="8"/>
      <c r="D85" s="8"/>
      <c r="E85" s="8"/>
      <c r="F85" s="8"/>
      <c r="G85" s="8"/>
      <c r="H85" s="8"/>
      <c r="I85" s="8"/>
      <c r="J85" s="28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9"/>
      <c r="V85" s="29"/>
    </row>
    <row r="86" spans="1:2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9"/>
      <c r="T86" s="9"/>
      <c r="U86" s="9"/>
      <c r="V86" s="9"/>
    </row>
    <row r="87" spans="1:2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9"/>
      <c r="T87" s="9"/>
      <c r="U87" s="9"/>
      <c r="V87" s="9"/>
    </row>
    <row r="88" spans="1:2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9"/>
      <c r="T88" s="9"/>
      <c r="U88" s="9"/>
      <c r="V88" s="9"/>
    </row>
    <row r="89" spans="1:2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9"/>
      <c r="T89" s="9"/>
      <c r="U89" s="9"/>
      <c r="V89" s="9"/>
    </row>
    <row r="90" spans="1:2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9"/>
      <c r="T90" s="9"/>
      <c r="U90" s="9"/>
      <c r="V90" s="9"/>
    </row>
    <row r="91" spans="1:2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9"/>
      <c r="T91" s="9"/>
      <c r="U91" s="9"/>
      <c r="V91" s="9"/>
    </row>
    <row r="92" spans="1:2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9"/>
      <c r="T92" s="9"/>
      <c r="U92" s="9"/>
      <c r="V92" s="9"/>
    </row>
    <row r="93" spans="1:2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9"/>
      <c r="T93" s="9"/>
      <c r="U93" s="9"/>
      <c r="V93" s="9"/>
    </row>
    <row r="94" spans="1:2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9"/>
      <c r="T94" s="9"/>
      <c r="U94" s="9"/>
      <c r="V94" s="9"/>
    </row>
    <row r="95" spans="1:2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9"/>
      <c r="T95" s="9"/>
      <c r="U95" s="9"/>
      <c r="V95" s="9"/>
    </row>
    <row r="96" spans="1:2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9"/>
      <c r="T96" s="9"/>
      <c r="U96" s="9"/>
      <c r="V96" s="9"/>
    </row>
    <row r="97" spans="1:2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9"/>
      <c r="T97" s="9"/>
      <c r="U97" s="9"/>
      <c r="V97" s="9"/>
    </row>
    <row r="98" spans="1:2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9"/>
      <c r="T98" s="9"/>
      <c r="U98" s="9"/>
      <c r="V98" s="9"/>
    </row>
    <row r="99" spans="1:2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9"/>
      <c r="T99" s="9"/>
      <c r="U99" s="9"/>
      <c r="V99" s="9"/>
    </row>
    <row r="100" spans="1:2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9"/>
      <c r="T100" s="9"/>
      <c r="U100" s="9"/>
      <c r="V100" s="9"/>
    </row>
    <row r="101" spans="1:2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9"/>
      <c r="T101" s="9"/>
      <c r="U101" s="9"/>
      <c r="V101" s="9"/>
    </row>
    <row r="102" spans="1:2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9"/>
      <c r="T102" s="9"/>
      <c r="U102" s="9"/>
      <c r="V102" s="9"/>
    </row>
    <row r="103" spans="1:2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9"/>
      <c r="T103" s="9"/>
      <c r="U103" s="9"/>
      <c r="V103" s="9"/>
    </row>
    <row r="104" spans="1:2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9"/>
      <c r="T104" s="9"/>
      <c r="U104" s="9"/>
      <c r="V104" s="9"/>
    </row>
    <row r="105" spans="1:2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9"/>
      <c r="T105" s="9"/>
      <c r="U105" s="9"/>
      <c r="V105" s="9"/>
    </row>
    <row r="106" spans="1:2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9"/>
      <c r="T106" s="9"/>
      <c r="U106" s="9"/>
      <c r="V106" s="9"/>
    </row>
    <row r="107" spans="1:2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</sheetData>
  <mergeCells count="3">
    <mergeCell ref="A1:V1"/>
    <mergeCell ref="A2:V2"/>
    <mergeCell ref="A3:V3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2018-04-02T20:12:53Z</cp:lastPrinted>
  <dcterms:created xsi:type="dcterms:W3CDTF">2018-04-02T13:06:23Z</dcterms:created>
  <dcterms:modified xsi:type="dcterms:W3CDTF">2018-04-03T15:41:51Z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