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ENERO\PDF\"/>
    </mc:Choice>
  </mc:AlternateContent>
  <bookViews>
    <workbookView xWindow="240" yWindow="120" windowWidth="18060" windowHeight="7050"/>
  </bookViews>
  <sheets>
    <sheet name="EJECUCIÓN DCE " sheetId="1" r:id="rId1"/>
  </sheets>
  <calcPr calcId="152511"/>
</workbook>
</file>

<file path=xl/calcChain.xml><?xml version="1.0" encoding="utf-8"?>
<calcChain xmlns="http://schemas.openxmlformats.org/spreadsheetml/2006/main">
  <c r="W21" i="1" l="1"/>
  <c r="V21" i="1"/>
  <c r="U21" i="1"/>
  <c r="T21" i="1"/>
  <c r="W19" i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J20" i="1"/>
  <c r="J18" i="1"/>
  <c r="S15" i="1"/>
  <c r="R15" i="1"/>
  <c r="Q15" i="1"/>
  <c r="P15" i="1"/>
  <c r="O15" i="1"/>
  <c r="N15" i="1"/>
  <c r="M15" i="1"/>
  <c r="L15" i="1"/>
  <c r="K15" i="1"/>
  <c r="J15" i="1"/>
  <c r="J7" i="1"/>
  <c r="S7" i="1"/>
  <c r="R7" i="1"/>
  <c r="Q7" i="1"/>
  <c r="P7" i="1"/>
  <c r="O7" i="1"/>
  <c r="N7" i="1"/>
  <c r="M7" i="1"/>
  <c r="T7" i="1" s="1"/>
  <c r="L7" i="1"/>
  <c r="K7" i="1"/>
  <c r="S18" i="1"/>
  <c r="R18" i="1"/>
  <c r="Q18" i="1"/>
  <c r="P18" i="1"/>
  <c r="O18" i="1"/>
  <c r="N18" i="1"/>
  <c r="M18" i="1"/>
  <c r="L18" i="1"/>
  <c r="K18" i="1"/>
  <c r="S20" i="1"/>
  <c r="R20" i="1"/>
  <c r="Q20" i="1"/>
  <c r="P20" i="1"/>
  <c r="O20" i="1"/>
  <c r="N20" i="1"/>
  <c r="M20" i="1"/>
  <c r="T20" i="1" s="1"/>
  <c r="L20" i="1"/>
  <c r="K20" i="1"/>
  <c r="V20" i="1" l="1"/>
  <c r="V18" i="1"/>
  <c r="U18" i="1"/>
  <c r="J6" i="1"/>
  <c r="J22" i="1" s="1"/>
  <c r="V15" i="1"/>
  <c r="U15" i="1"/>
  <c r="N6" i="1"/>
  <c r="R6" i="1"/>
  <c r="R22" i="1" s="1"/>
  <c r="W20" i="1"/>
  <c r="U7" i="1"/>
  <c r="W18" i="1"/>
  <c r="W15" i="1"/>
  <c r="U20" i="1"/>
  <c r="V7" i="1"/>
  <c r="N22" i="1"/>
  <c r="T15" i="1"/>
  <c r="T18" i="1"/>
  <c r="K6" i="1"/>
  <c r="K22" i="1" s="1"/>
  <c r="O6" i="1"/>
  <c r="O22" i="1" s="1"/>
  <c r="S6" i="1"/>
  <c r="L6" i="1"/>
  <c r="L22" i="1" s="1"/>
  <c r="P6" i="1"/>
  <c r="P22" i="1" s="1"/>
  <c r="M6" i="1"/>
  <c r="Q6" i="1"/>
  <c r="W7" i="1"/>
  <c r="Q22" i="1" l="1"/>
  <c r="U6" i="1"/>
  <c r="M22" i="1"/>
  <c r="T6" i="1"/>
  <c r="V6" i="1"/>
  <c r="S22" i="1"/>
  <c r="W6" i="1"/>
  <c r="W22" i="1" l="1"/>
  <c r="U22" i="1"/>
  <c r="T22" i="1"/>
  <c r="V22" i="1"/>
</calcChain>
</file>

<file path=xl/sharedStrings.xml><?xml version="1.0" encoding="utf-8"?>
<sst xmlns="http://schemas.openxmlformats.org/spreadsheetml/2006/main" count="162" uniqueCount="65">
  <si>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</si>
  <si>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</si>
  <si>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</si>
  <si>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</si>
  <si>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</si>
  <si>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</si>
  <si>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</si>
  <si>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</si>
  <si>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</si>
  <si>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</si>
  <si>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</si>
  <si>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</si>
  <si>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</si>
  <si>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</si>
  <si>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</si>
  <si>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</si>
  <si>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</si>
  <si>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</si>
  <si>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</si>
  <si>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</si>
  <si>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</si>
  <si>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</si>
  <si>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</si>
  <si>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</si>
  <si>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</si>
  <si>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</si>
  <si>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</si>
  <si>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</si>
  <si>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</si>
  <si>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</si>
  <si>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</si>
  <si>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</si>
  <si>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</si>
  <si>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</si>
  <si>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</si>
  <si>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</si>
  <si>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</si>
  <si>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</si>
  <si>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</si>
  <si>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</si>
  <si>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</si>
  <si>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</si>
  <si>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</si>
  <si>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</si>
  <si>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</si>
  <si>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</si>
  <si>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</si>
  <si>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</si>
  <si>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GASTOS DE PERSONAL</t>
  </si>
  <si>
    <t>GASTOS DE FUNCIONAMIENTO</t>
  </si>
  <si>
    <t>GASTOS GENERALES</t>
  </si>
  <si>
    <t>TRANSFERENCIAS CORRIENTES</t>
  </si>
  <si>
    <t xml:space="preserve">GASTOS DE INVERSION </t>
  </si>
  <si>
    <t>TOTAL PRESUPUESTO A+C</t>
  </si>
  <si>
    <t>APROPIACIÓN SIN COMPROMETER</t>
  </si>
  <si>
    <t>MINISTERIO DE COMERCIO INDUSTRIA Y TURISMO</t>
  </si>
  <si>
    <t>COMP/ APR</t>
  </si>
  <si>
    <t>OBLIG/ APR</t>
  </si>
  <si>
    <t>PAGO/ APR</t>
  </si>
  <si>
    <t xml:space="preserve">UNIDAD EJECUTORA 3501-02 DIRECCIÓN GENERAL DE COMERCIO EXTERIOR 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</si>
  <si>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</si>
  <si>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</si>
  <si>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</si>
  <si>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GENERADO : FEBRERO 01 DE 2018</t>
  </si>
  <si>
    <t>INFORME DE EJECUCIÓN PRESUPUESTAL ACUMULADA CON CORTE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</si>
</sst>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/>
    <xf numFmtId="0" fontId="0" fillId="0" borderId="0" xfId="0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abSelected="1" workbookViewId="0">
      <selection activeCell="A3" sqref="A3:W3"/>
    </sheetView>
  </sheetViews>
  <sheetFormatPr baseColWidth="10" defaultRowHeight="15"/>
  <cols>
    <col min="1" max="1" width="4.7109375" customWidth="1"/>
    <col min="2" max="2" width="4" customWidth="1"/>
    <col min="3" max="3" width="5" customWidth="1"/>
    <col min="4" max="4" width="4.28515625" customWidth="1"/>
    <col min="5" max="5" width="4.140625" customWidth="1"/>
    <col min="6" max="6" width="7.42578125" customWidth="1"/>
    <col min="7" max="7" width="3.85546875" customWidth="1"/>
    <col min="8" max="8" width="4.85546875" customWidth="1"/>
    <col min="9" max="9" width="24.42578125" customWidth="1"/>
    <col min="10" max="10" width="16.7109375" customWidth="1"/>
    <col min="11" max="11" width="13.140625" customWidth="1"/>
    <col min="12" max="12" width="12.140625" customWidth="1"/>
    <col min="13" max="13" width="17.28515625" customWidth="1"/>
    <col min="14" max="14" width="14.42578125" customWidth="1"/>
    <col min="15" max="16" width="16" customWidth="1"/>
    <col min="17" max="17" width="14.140625" customWidth="1"/>
    <col min="18" max="18" width="14.85546875" customWidth="1"/>
    <col min="19" max="19" width="13.140625" customWidth="1"/>
    <col min="20" max="20" width="14.85546875" customWidth="1"/>
    <col min="21" max="21" width="6.7109375" customWidth="1"/>
    <col min="22" max="23" width="7" customWidth="1"/>
  </cols>
  <sheetData>
    <row r="1" spans="1:24" ht="16.5">
      <c r="A1" s="31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4" ht="16.5">
      <c r="A2" s="31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4" ht="16.5">
      <c r="A3" s="31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4" ht="17.2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21" t="s">
        <v>63</v>
      </c>
      <c r="U4" s="4"/>
      <c r="V4" s="4"/>
      <c r="W4" s="4"/>
      <c r="X4" s="4"/>
    </row>
    <row r="5" spans="1:24" ht="24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10" t="s">
        <v>54</v>
      </c>
      <c r="U5" s="10" t="s">
        <v>56</v>
      </c>
      <c r="V5" s="10" t="s">
        <v>57</v>
      </c>
      <c r="W5" s="10" t="s">
        <v>58</v>
      </c>
    </row>
    <row r="6" spans="1:24" ht="35.1" customHeight="1" thickTop="1" thickBot="1">
      <c r="A6" s="26" t="s">
        <v>20</v>
      </c>
      <c r="B6" s="26"/>
      <c r="C6" s="26"/>
      <c r="D6" s="26"/>
      <c r="E6" s="26"/>
      <c r="F6" s="26"/>
      <c r="G6" s="26"/>
      <c r="H6" s="26"/>
      <c r="I6" s="27" t="s">
        <v>49</v>
      </c>
      <c r="J6" s="28">
        <f>+J7+J15+J18</f>
        <v>13904530000</v>
      </c>
      <c r="K6" s="28">
        <f t="shared" ref="K6:S6" si="0">+K7+K15+K18</f>
        <v>0</v>
      </c>
      <c r="L6" s="28">
        <f t="shared" si="0"/>
        <v>0</v>
      </c>
      <c r="M6" s="28">
        <f t="shared" si="0"/>
        <v>13904530000</v>
      </c>
      <c r="N6" s="28">
        <f t="shared" si="0"/>
        <v>1686228000</v>
      </c>
      <c r="O6" s="28">
        <f t="shared" si="0"/>
        <v>11587413668.280001</v>
      </c>
      <c r="P6" s="28">
        <f t="shared" si="0"/>
        <v>630888331.72000003</v>
      </c>
      <c r="Q6" s="28">
        <f t="shared" si="0"/>
        <v>1598003563.5</v>
      </c>
      <c r="R6" s="28">
        <f t="shared" si="0"/>
        <v>621536800.22000003</v>
      </c>
      <c r="S6" s="28">
        <f t="shared" si="0"/>
        <v>621536800.22000003</v>
      </c>
      <c r="T6" s="29">
        <f t="shared" ref="T6:T10" si="1">+M6-Q6</f>
        <v>12306526436.5</v>
      </c>
      <c r="U6" s="30">
        <f t="shared" ref="U6:U10" si="2">+Q6/M6</f>
        <v>0.1149268305724825</v>
      </c>
      <c r="V6" s="30">
        <f t="shared" ref="V6:V10" si="3">+R6/M6</f>
        <v>4.4700309914826319E-2</v>
      </c>
      <c r="W6" s="30">
        <f t="shared" ref="W6:W10" si="4">+S6/M6</f>
        <v>4.4700309914826319E-2</v>
      </c>
    </row>
    <row r="7" spans="1:24" ht="35.1" customHeight="1" thickTop="1" thickBot="1">
      <c r="A7" s="9" t="s">
        <v>20</v>
      </c>
      <c r="B7" s="9">
        <v>1</v>
      </c>
      <c r="C7" s="9"/>
      <c r="D7" s="9"/>
      <c r="E7" s="9"/>
      <c r="F7" s="9"/>
      <c r="G7" s="9"/>
      <c r="H7" s="9"/>
      <c r="I7" s="22" t="s">
        <v>48</v>
      </c>
      <c r="J7" s="23">
        <f>SUM(J8:J14)</f>
        <v>10984937657</v>
      </c>
      <c r="K7" s="23">
        <f t="shared" ref="K7:S7" si="5">SUM(K8:K14)</f>
        <v>0</v>
      </c>
      <c r="L7" s="23">
        <f t="shared" si="5"/>
        <v>0</v>
      </c>
      <c r="M7" s="23">
        <f t="shared" si="5"/>
        <v>10984937657</v>
      </c>
      <c r="N7" s="23">
        <f t="shared" si="5"/>
        <v>540453657</v>
      </c>
      <c r="O7" s="23">
        <f t="shared" si="5"/>
        <v>10377484000</v>
      </c>
      <c r="P7" s="23">
        <f t="shared" si="5"/>
        <v>67000000</v>
      </c>
      <c r="Q7" s="23">
        <f t="shared" si="5"/>
        <v>618166412.58000004</v>
      </c>
      <c r="R7" s="23">
        <f t="shared" si="5"/>
        <v>530885317.58000004</v>
      </c>
      <c r="S7" s="23">
        <f t="shared" si="5"/>
        <v>530885317.58000004</v>
      </c>
      <c r="T7" s="24">
        <f t="shared" si="1"/>
        <v>10366771244.42</v>
      </c>
      <c r="U7" s="25">
        <f t="shared" si="2"/>
        <v>5.6274002810210035E-2</v>
      </c>
      <c r="V7" s="25">
        <f t="shared" si="3"/>
        <v>4.8328477971989282E-2</v>
      </c>
      <c r="W7" s="25">
        <f t="shared" si="4"/>
        <v>4.8328477971989282E-2</v>
      </c>
    </row>
    <row r="8" spans="1:24" ht="35.1" customHeight="1" thickTop="1" thickBot="1">
      <c r="A8" s="11" t="s">
        <v>20</v>
      </c>
      <c r="B8" s="11" t="s">
        <v>21</v>
      </c>
      <c r="C8" s="11" t="s">
        <v>22</v>
      </c>
      <c r="D8" s="11" t="s">
        <v>21</v>
      </c>
      <c r="E8" s="11" t="s">
        <v>21</v>
      </c>
      <c r="F8" s="11" t="s">
        <v>23</v>
      </c>
      <c r="G8" s="11" t="s">
        <v>43</v>
      </c>
      <c r="H8" s="11" t="s">
        <v>38</v>
      </c>
      <c r="I8" s="12" t="s">
        <v>25</v>
      </c>
      <c r="J8" s="13">
        <v>5634372000</v>
      </c>
      <c r="K8" s="13">
        <v>0</v>
      </c>
      <c r="L8" s="13">
        <v>0</v>
      </c>
      <c r="M8" s="13">
        <v>5634372000</v>
      </c>
      <c r="N8" s="13">
        <v>0</v>
      </c>
      <c r="O8" s="13">
        <v>5624372000</v>
      </c>
      <c r="P8" s="13">
        <v>10000000</v>
      </c>
      <c r="Q8" s="13">
        <v>440573906</v>
      </c>
      <c r="R8" s="13">
        <v>440573906</v>
      </c>
      <c r="S8" s="13">
        <v>440573906</v>
      </c>
      <c r="T8" s="14">
        <f t="shared" si="1"/>
        <v>5193798094</v>
      </c>
      <c r="U8" s="15">
        <f t="shared" si="2"/>
        <v>7.8193968378374737E-2</v>
      </c>
      <c r="V8" s="15">
        <f t="shared" si="3"/>
        <v>7.8193968378374737E-2</v>
      </c>
      <c r="W8" s="15">
        <f t="shared" si="4"/>
        <v>7.8193968378374737E-2</v>
      </c>
    </row>
    <row r="9" spans="1:24" ht="35.1" customHeight="1" thickTop="1" thickBot="1">
      <c r="A9" s="11" t="s">
        <v>20</v>
      </c>
      <c r="B9" s="11" t="s">
        <v>21</v>
      </c>
      <c r="C9" s="11" t="s">
        <v>22</v>
      </c>
      <c r="D9" s="11" t="s">
        <v>21</v>
      </c>
      <c r="E9" s="11" t="s">
        <v>26</v>
      </c>
      <c r="F9" s="11" t="s">
        <v>23</v>
      </c>
      <c r="G9" s="11" t="s">
        <v>43</v>
      </c>
      <c r="H9" s="11" t="s">
        <v>38</v>
      </c>
      <c r="I9" s="12" t="s">
        <v>27</v>
      </c>
      <c r="J9" s="13">
        <v>513681000</v>
      </c>
      <c r="K9" s="13">
        <v>0</v>
      </c>
      <c r="L9" s="13">
        <v>0</v>
      </c>
      <c r="M9" s="13">
        <v>513681000</v>
      </c>
      <c r="N9" s="13">
        <v>0</v>
      </c>
      <c r="O9" s="13">
        <v>503681000</v>
      </c>
      <c r="P9" s="13">
        <v>10000000</v>
      </c>
      <c r="Q9" s="13">
        <v>39052340.479999997</v>
      </c>
      <c r="R9" s="13">
        <v>39052340.479999997</v>
      </c>
      <c r="S9" s="13">
        <v>39052340.479999997</v>
      </c>
      <c r="T9" s="14">
        <f t="shared" si="1"/>
        <v>474628659.51999998</v>
      </c>
      <c r="U9" s="15">
        <f t="shared" si="2"/>
        <v>7.6024498628526255E-2</v>
      </c>
      <c r="V9" s="15">
        <f t="shared" si="3"/>
        <v>7.6024498628526255E-2</v>
      </c>
      <c r="W9" s="15">
        <f t="shared" si="4"/>
        <v>7.6024498628526255E-2</v>
      </c>
    </row>
    <row r="10" spans="1:24" ht="35.1" customHeight="1" thickTop="1" thickBot="1">
      <c r="A10" s="11" t="s">
        <v>20</v>
      </c>
      <c r="B10" s="11" t="s">
        <v>21</v>
      </c>
      <c r="C10" s="11" t="s">
        <v>22</v>
      </c>
      <c r="D10" s="11" t="s">
        <v>21</v>
      </c>
      <c r="E10" s="11" t="s">
        <v>28</v>
      </c>
      <c r="F10" s="11" t="s">
        <v>23</v>
      </c>
      <c r="G10" s="11" t="s">
        <v>43</v>
      </c>
      <c r="H10" s="11" t="s">
        <v>38</v>
      </c>
      <c r="I10" s="12" t="s">
        <v>29</v>
      </c>
      <c r="J10" s="13">
        <v>1532824000</v>
      </c>
      <c r="K10" s="13">
        <v>0</v>
      </c>
      <c r="L10" s="13">
        <v>0</v>
      </c>
      <c r="M10" s="13">
        <v>1532824000</v>
      </c>
      <c r="N10" s="13">
        <v>0</v>
      </c>
      <c r="O10" s="13">
        <v>1522824000</v>
      </c>
      <c r="P10" s="13">
        <v>10000000</v>
      </c>
      <c r="Q10" s="13">
        <v>46747577.850000001</v>
      </c>
      <c r="R10" s="13">
        <v>46747577.850000001</v>
      </c>
      <c r="S10" s="13">
        <v>46747577.850000001</v>
      </c>
      <c r="T10" s="14">
        <f t="shared" si="1"/>
        <v>1486076422.1500001</v>
      </c>
      <c r="U10" s="15">
        <f t="shared" si="2"/>
        <v>3.0497681305877256E-2</v>
      </c>
      <c r="V10" s="15">
        <f t="shared" si="3"/>
        <v>3.0497681305877256E-2</v>
      </c>
      <c r="W10" s="15">
        <f t="shared" si="4"/>
        <v>3.0497681305877256E-2</v>
      </c>
    </row>
    <row r="11" spans="1:24" ht="35.1" customHeight="1" thickTop="1" thickBot="1">
      <c r="A11" s="11" t="s">
        <v>20</v>
      </c>
      <c r="B11" s="11" t="s">
        <v>21</v>
      </c>
      <c r="C11" s="11" t="s">
        <v>22</v>
      </c>
      <c r="D11" s="11" t="s">
        <v>21</v>
      </c>
      <c r="E11" s="11" t="s">
        <v>30</v>
      </c>
      <c r="F11" s="11" t="s">
        <v>23</v>
      </c>
      <c r="G11" s="11" t="s">
        <v>43</v>
      </c>
      <c r="H11" s="11" t="s">
        <v>38</v>
      </c>
      <c r="I11" s="12" t="s">
        <v>31</v>
      </c>
      <c r="J11" s="13">
        <v>107498000</v>
      </c>
      <c r="K11" s="13">
        <v>0</v>
      </c>
      <c r="L11" s="13">
        <v>0</v>
      </c>
      <c r="M11" s="13">
        <v>107498000</v>
      </c>
      <c r="N11" s="13">
        <v>0</v>
      </c>
      <c r="O11" s="13">
        <v>100498000</v>
      </c>
      <c r="P11" s="13">
        <v>7000000</v>
      </c>
      <c r="Q11" s="13">
        <v>4511493.25</v>
      </c>
      <c r="R11" s="13">
        <v>4511493.25</v>
      </c>
      <c r="S11" s="13">
        <v>4511493.25</v>
      </c>
      <c r="T11" s="14">
        <f t="shared" ref="T11:T22" si="6">+M11-Q11</f>
        <v>102986506.75</v>
      </c>
      <c r="U11" s="15">
        <f t="shared" ref="U11:U22" si="7">+Q11/M11</f>
        <v>4.1968159872741821E-2</v>
      </c>
      <c r="V11" s="15">
        <f t="shared" ref="V11:V22" si="8">+R11/M11</f>
        <v>4.1968159872741821E-2</v>
      </c>
      <c r="W11" s="15">
        <f t="shared" ref="W11:W22" si="9">+S11/M11</f>
        <v>4.1968159872741821E-2</v>
      </c>
    </row>
    <row r="12" spans="1:24" ht="35.1" customHeight="1" thickTop="1" thickBot="1">
      <c r="A12" s="11" t="s">
        <v>20</v>
      </c>
      <c r="B12" s="11" t="s">
        <v>21</v>
      </c>
      <c r="C12" s="11" t="s">
        <v>22</v>
      </c>
      <c r="D12" s="11" t="s">
        <v>21</v>
      </c>
      <c r="E12" s="11" t="s">
        <v>24</v>
      </c>
      <c r="F12" s="11" t="s">
        <v>23</v>
      </c>
      <c r="G12" s="11" t="s">
        <v>43</v>
      </c>
      <c r="H12" s="11" t="s">
        <v>38</v>
      </c>
      <c r="I12" s="12" t="s">
        <v>44</v>
      </c>
      <c r="J12" s="13">
        <v>540453657</v>
      </c>
      <c r="K12" s="13">
        <v>0</v>
      </c>
      <c r="L12" s="13">
        <v>0</v>
      </c>
      <c r="M12" s="13">
        <v>540453657</v>
      </c>
      <c r="N12" s="13">
        <v>540453657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f t="shared" si="6"/>
        <v>540453657</v>
      </c>
      <c r="U12" s="15">
        <f t="shared" si="7"/>
        <v>0</v>
      </c>
      <c r="V12" s="15">
        <f t="shared" si="8"/>
        <v>0</v>
      </c>
      <c r="W12" s="15">
        <f t="shared" si="9"/>
        <v>0</v>
      </c>
    </row>
    <row r="13" spans="1:24" ht="35.1" customHeight="1" thickTop="1" thickBot="1">
      <c r="A13" s="11" t="s">
        <v>20</v>
      </c>
      <c r="B13" s="11" t="s">
        <v>21</v>
      </c>
      <c r="C13" s="11" t="s">
        <v>22</v>
      </c>
      <c r="D13" s="11" t="s">
        <v>32</v>
      </c>
      <c r="E13" s="11"/>
      <c r="F13" s="11" t="s">
        <v>23</v>
      </c>
      <c r="G13" s="11" t="s">
        <v>43</v>
      </c>
      <c r="H13" s="11" t="s">
        <v>38</v>
      </c>
      <c r="I13" s="12" t="s">
        <v>33</v>
      </c>
      <c r="J13" s="13">
        <v>88000000</v>
      </c>
      <c r="K13" s="13">
        <v>0</v>
      </c>
      <c r="L13" s="13">
        <v>0</v>
      </c>
      <c r="M13" s="13">
        <v>88000000</v>
      </c>
      <c r="N13" s="13">
        <v>0</v>
      </c>
      <c r="O13" s="13">
        <v>88000000</v>
      </c>
      <c r="P13" s="13">
        <v>0</v>
      </c>
      <c r="Q13" s="13">
        <v>87281095</v>
      </c>
      <c r="R13" s="13">
        <v>0</v>
      </c>
      <c r="S13" s="13">
        <v>0</v>
      </c>
      <c r="T13" s="14">
        <f t="shared" si="6"/>
        <v>718905</v>
      </c>
      <c r="U13" s="15">
        <f t="shared" si="7"/>
        <v>0.99183062499999997</v>
      </c>
      <c r="V13" s="15">
        <f t="shared" si="8"/>
        <v>0</v>
      </c>
      <c r="W13" s="15">
        <f t="shared" si="9"/>
        <v>0</v>
      </c>
    </row>
    <row r="14" spans="1:24" ht="35.1" customHeight="1" thickTop="1" thickBot="1">
      <c r="A14" s="11" t="s">
        <v>20</v>
      </c>
      <c r="B14" s="11" t="s">
        <v>21</v>
      </c>
      <c r="C14" s="11" t="s">
        <v>22</v>
      </c>
      <c r="D14" s="11" t="s">
        <v>28</v>
      </c>
      <c r="E14" s="11"/>
      <c r="F14" s="11" t="s">
        <v>23</v>
      </c>
      <c r="G14" s="11" t="s">
        <v>43</v>
      </c>
      <c r="H14" s="11" t="s">
        <v>38</v>
      </c>
      <c r="I14" s="12" t="s">
        <v>34</v>
      </c>
      <c r="J14" s="13">
        <v>2568109000</v>
      </c>
      <c r="K14" s="13">
        <v>0</v>
      </c>
      <c r="L14" s="13">
        <v>0</v>
      </c>
      <c r="M14" s="13">
        <v>2568109000</v>
      </c>
      <c r="N14" s="13">
        <v>0</v>
      </c>
      <c r="O14" s="13">
        <v>2538109000</v>
      </c>
      <c r="P14" s="13">
        <v>30000000</v>
      </c>
      <c r="Q14" s="13">
        <v>0</v>
      </c>
      <c r="R14" s="13">
        <v>0</v>
      </c>
      <c r="S14" s="13">
        <v>0</v>
      </c>
      <c r="T14" s="14">
        <f t="shared" si="6"/>
        <v>2568109000</v>
      </c>
      <c r="U14" s="15">
        <f t="shared" si="7"/>
        <v>0</v>
      </c>
      <c r="V14" s="15">
        <f t="shared" si="8"/>
        <v>0</v>
      </c>
      <c r="W14" s="15">
        <f t="shared" si="9"/>
        <v>0</v>
      </c>
    </row>
    <row r="15" spans="1:24" ht="35.1" customHeight="1" thickTop="1" thickBot="1">
      <c r="A15" s="9" t="s">
        <v>20</v>
      </c>
      <c r="B15" s="9">
        <v>2</v>
      </c>
      <c r="C15" s="9"/>
      <c r="D15" s="9"/>
      <c r="E15" s="9"/>
      <c r="F15" s="9"/>
      <c r="G15" s="9"/>
      <c r="H15" s="9"/>
      <c r="I15" s="22" t="s">
        <v>50</v>
      </c>
      <c r="J15" s="23">
        <f>+J16+J17</f>
        <v>1773818000</v>
      </c>
      <c r="K15" s="23">
        <f t="shared" ref="K15:S15" si="10">+K16+K17</f>
        <v>0</v>
      </c>
      <c r="L15" s="23">
        <f t="shared" si="10"/>
        <v>0</v>
      </c>
      <c r="M15" s="23">
        <f t="shared" si="10"/>
        <v>1773818000</v>
      </c>
      <c r="N15" s="23">
        <f t="shared" si="10"/>
        <v>0</v>
      </c>
      <c r="O15" s="23">
        <f t="shared" si="10"/>
        <v>1209929668.28</v>
      </c>
      <c r="P15" s="23">
        <f t="shared" si="10"/>
        <v>563888331.72000003</v>
      </c>
      <c r="Q15" s="23">
        <f t="shared" si="10"/>
        <v>979837150.91999996</v>
      </c>
      <c r="R15" s="23">
        <f t="shared" si="10"/>
        <v>90651482.640000001</v>
      </c>
      <c r="S15" s="23">
        <f t="shared" si="10"/>
        <v>90651482.640000001</v>
      </c>
      <c r="T15" s="24">
        <f t="shared" si="6"/>
        <v>793980849.08000004</v>
      </c>
      <c r="U15" s="25">
        <f t="shared" si="7"/>
        <v>0.55238877433874278</v>
      </c>
      <c r="V15" s="25">
        <f t="shared" si="8"/>
        <v>5.110528962948848E-2</v>
      </c>
      <c r="W15" s="25">
        <f t="shared" si="9"/>
        <v>5.110528962948848E-2</v>
      </c>
    </row>
    <row r="16" spans="1:24" ht="35.1" customHeight="1" thickTop="1" thickBot="1">
      <c r="A16" s="11" t="s">
        <v>20</v>
      </c>
      <c r="B16" s="11" t="s">
        <v>32</v>
      </c>
      <c r="C16" s="11" t="s">
        <v>22</v>
      </c>
      <c r="D16" s="11" t="s">
        <v>35</v>
      </c>
      <c r="E16" s="11"/>
      <c r="F16" s="11" t="s">
        <v>23</v>
      </c>
      <c r="G16" s="11" t="s">
        <v>43</v>
      </c>
      <c r="H16" s="11" t="s">
        <v>38</v>
      </c>
      <c r="I16" s="12" t="s">
        <v>36</v>
      </c>
      <c r="J16" s="13">
        <v>3708000</v>
      </c>
      <c r="K16" s="13">
        <v>0</v>
      </c>
      <c r="L16" s="13">
        <v>0</v>
      </c>
      <c r="M16" s="13">
        <v>3708000</v>
      </c>
      <c r="N16" s="13">
        <v>0</v>
      </c>
      <c r="O16" s="13">
        <v>744000</v>
      </c>
      <c r="P16" s="13">
        <v>2964000</v>
      </c>
      <c r="Q16" s="13">
        <v>744000</v>
      </c>
      <c r="R16" s="13">
        <v>744000</v>
      </c>
      <c r="S16" s="13">
        <v>744000</v>
      </c>
      <c r="T16" s="14">
        <f t="shared" si="6"/>
        <v>2964000</v>
      </c>
      <c r="U16" s="15">
        <f t="shared" si="7"/>
        <v>0.20064724919093851</v>
      </c>
      <c r="V16" s="15">
        <f t="shared" si="8"/>
        <v>0.20064724919093851</v>
      </c>
      <c r="W16" s="15">
        <f t="shared" si="9"/>
        <v>0.20064724919093851</v>
      </c>
    </row>
    <row r="17" spans="1:23" ht="35.1" customHeight="1" thickTop="1" thickBot="1">
      <c r="A17" s="11" t="s">
        <v>20</v>
      </c>
      <c r="B17" s="11" t="s">
        <v>32</v>
      </c>
      <c r="C17" s="11" t="s">
        <v>22</v>
      </c>
      <c r="D17" s="11" t="s">
        <v>26</v>
      </c>
      <c r="E17" s="11"/>
      <c r="F17" s="11" t="s">
        <v>23</v>
      </c>
      <c r="G17" s="11" t="s">
        <v>43</v>
      </c>
      <c r="H17" s="11" t="s">
        <v>38</v>
      </c>
      <c r="I17" s="12" t="s">
        <v>37</v>
      </c>
      <c r="J17" s="13">
        <v>1770110000</v>
      </c>
      <c r="K17" s="13">
        <v>0</v>
      </c>
      <c r="L17" s="13">
        <v>0</v>
      </c>
      <c r="M17" s="13">
        <v>1770110000</v>
      </c>
      <c r="N17" s="13">
        <v>0</v>
      </c>
      <c r="O17" s="13">
        <v>1209185668.28</v>
      </c>
      <c r="P17" s="13">
        <v>560924331.72000003</v>
      </c>
      <c r="Q17" s="13">
        <v>979093150.91999996</v>
      </c>
      <c r="R17" s="13">
        <v>89907482.640000001</v>
      </c>
      <c r="S17" s="13">
        <v>89907482.640000001</v>
      </c>
      <c r="T17" s="14">
        <f t="shared" si="6"/>
        <v>791016849.08000004</v>
      </c>
      <c r="U17" s="15">
        <f t="shared" si="7"/>
        <v>0.55312559723407018</v>
      </c>
      <c r="V17" s="15">
        <f t="shared" si="8"/>
        <v>5.0792031365282382E-2</v>
      </c>
      <c r="W17" s="15">
        <f t="shared" si="9"/>
        <v>5.0792031365282382E-2</v>
      </c>
    </row>
    <row r="18" spans="1:23" ht="35.1" customHeight="1" thickTop="1" thickBot="1">
      <c r="A18" s="9" t="s">
        <v>20</v>
      </c>
      <c r="B18" s="9">
        <v>3</v>
      </c>
      <c r="C18" s="9"/>
      <c r="D18" s="9"/>
      <c r="E18" s="9"/>
      <c r="F18" s="9"/>
      <c r="G18" s="9"/>
      <c r="H18" s="9"/>
      <c r="I18" s="22" t="s">
        <v>51</v>
      </c>
      <c r="J18" s="23">
        <f>+J19</f>
        <v>1145774343</v>
      </c>
      <c r="K18" s="23">
        <f t="shared" ref="K18:S18" si="11">+K19</f>
        <v>0</v>
      </c>
      <c r="L18" s="23">
        <f t="shared" si="11"/>
        <v>0</v>
      </c>
      <c r="M18" s="23">
        <f t="shared" si="11"/>
        <v>1145774343</v>
      </c>
      <c r="N18" s="23">
        <f t="shared" si="11"/>
        <v>1145774343</v>
      </c>
      <c r="O18" s="23">
        <f t="shared" si="11"/>
        <v>0</v>
      </c>
      <c r="P18" s="23">
        <f t="shared" si="11"/>
        <v>0</v>
      </c>
      <c r="Q18" s="23">
        <f t="shared" si="11"/>
        <v>0</v>
      </c>
      <c r="R18" s="23">
        <f t="shared" si="11"/>
        <v>0</v>
      </c>
      <c r="S18" s="23">
        <f t="shared" si="11"/>
        <v>0</v>
      </c>
      <c r="T18" s="24">
        <f t="shared" si="6"/>
        <v>1145774343</v>
      </c>
      <c r="U18" s="25">
        <f t="shared" si="7"/>
        <v>0</v>
      </c>
      <c r="V18" s="25">
        <f t="shared" si="8"/>
        <v>0</v>
      </c>
      <c r="W18" s="25">
        <f t="shared" si="9"/>
        <v>0</v>
      </c>
    </row>
    <row r="19" spans="1:23" ht="54" customHeight="1" thickTop="1" thickBot="1">
      <c r="A19" s="11" t="s">
        <v>20</v>
      </c>
      <c r="B19" s="11" t="s">
        <v>35</v>
      </c>
      <c r="C19" s="11" t="s">
        <v>39</v>
      </c>
      <c r="D19" s="11" t="s">
        <v>35</v>
      </c>
      <c r="E19" s="11" t="s">
        <v>45</v>
      </c>
      <c r="F19" s="11" t="s">
        <v>23</v>
      </c>
      <c r="G19" s="11" t="s">
        <v>43</v>
      </c>
      <c r="H19" s="11" t="s">
        <v>38</v>
      </c>
      <c r="I19" s="12" t="s">
        <v>46</v>
      </c>
      <c r="J19" s="13">
        <v>1145774343</v>
      </c>
      <c r="K19" s="13">
        <v>0</v>
      </c>
      <c r="L19" s="13">
        <v>0</v>
      </c>
      <c r="M19" s="13">
        <v>1145774343</v>
      </c>
      <c r="N19" s="13">
        <v>1145774343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4">
        <f t="shared" si="6"/>
        <v>1145774343</v>
      </c>
      <c r="U19" s="15">
        <f t="shared" si="7"/>
        <v>0</v>
      </c>
      <c r="V19" s="15">
        <f t="shared" si="8"/>
        <v>0</v>
      </c>
      <c r="W19" s="15">
        <f t="shared" si="9"/>
        <v>0</v>
      </c>
    </row>
    <row r="20" spans="1:23" ht="35.1" customHeight="1" thickTop="1" thickBot="1">
      <c r="A20" s="9" t="s">
        <v>40</v>
      </c>
      <c r="B20" s="9"/>
      <c r="C20" s="9"/>
      <c r="D20" s="9"/>
      <c r="E20" s="9"/>
      <c r="F20" s="9"/>
      <c r="G20" s="9"/>
      <c r="H20" s="9"/>
      <c r="I20" s="22" t="s">
        <v>52</v>
      </c>
      <c r="J20" s="23">
        <f>+J21</f>
        <v>4072000000</v>
      </c>
      <c r="K20" s="23">
        <f t="shared" ref="K20:S20" si="12">+K21</f>
        <v>0</v>
      </c>
      <c r="L20" s="23">
        <f t="shared" si="12"/>
        <v>0</v>
      </c>
      <c r="M20" s="23">
        <f t="shared" si="12"/>
        <v>4072000000</v>
      </c>
      <c r="N20" s="23">
        <f t="shared" si="12"/>
        <v>0</v>
      </c>
      <c r="O20" s="23">
        <f t="shared" si="12"/>
        <v>2684137248.7199998</v>
      </c>
      <c r="P20" s="23">
        <f t="shared" si="12"/>
        <v>1387862751.28</v>
      </c>
      <c r="Q20" s="23">
        <f t="shared" si="12"/>
        <v>2621539948.2199998</v>
      </c>
      <c r="R20" s="23">
        <f t="shared" si="12"/>
        <v>0</v>
      </c>
      <c r="S20" s="23">
        <f t="shared" si="12"/>
        <v>0</v>
      </c>
      <c r="T20" s="24">
        <f t="shared" si="6"/>
        <v>1450460051.7800002</v>
      </c>
      <c r="U20" s="25">
        <f t="shared" si="7"/>
        <v>0.64379664740176812</v>
      </c>
      <c r="V20" s="25">
        <f t="shared" si="8"/>
        <v>0</v>
      </c>
      <c r="W20" s="25">
        <f t="shared" si="9"/>
        <v>0</v>
      </c>
    </row>
    <row r="21" spans="1:23" ht="52.5" customHeight="1" thickTop="1" thickBot="1">
      <c r="A21" s="11" t="s">
        <v>40</v>
      </c>
      <c r="B21" s="11" t="s">
        <v>41</v>
      </c>
      <c r="C21" s="11" t="s">
        <v>42</v>
      </c>
      <c r="D21" s="11" t="s">
        <v>21</v>
      </c>
      <c r="E21" s="11"/>
      <c r="F21" s="11" t="s">
        <v>23</v>
      </c>
      <c r="G21" s="11" t="s">
        <v>43</v>
      </c>
      <c r="H21" s="11" t="s">
        <v>38</v>
      </c>
      <c r="I21" s="12" t="s">
        <v>47</v>
      </c>
      <c r="J21" s="13">
        <v>4072000000</v>
      </c>
      <c r="K21" s="13">
        <v>0</v>
      </c>
      <c r="L21" s="13">
        <v>0</v>
      </c>
      <c r="M21" s="13">
        <v>4072000000</v>
      </c>
      <c r="N21" s="13">
        <v>0</v>
      </c>
      <c r="O21" s="13">
        <v>2684137248.7199998</v>
      </c>
      <c r="P21" s="13">
        <v>1387862751.28</v>
      </c>
      <c r="Q21" s="13">
        <v>2621539948.2199998</v>
      </c>
      <c r="R21" s="13">
        <v>0</v>
      </c>
      <c r="S21" s="13">
        <v>0</v>
      </c>
      <c r="T21" s="14">
        <f t="shared" si="6"/>
        <v>1450460051.7800002</v>
      </c>
      <c r="U21" s="15">
        <f t="shared" si="7"/>
        <v>0.64379664740176812</v>
      </c>
      <c r="V21" s="15">
        <f t="shared" si="8"/>
        <v>0</v>
      </c>
      <c r="W21" s="15">
        <f t="shared" si="9"/>
        <v>0</v>
      </c>
    </row>
    <row r="22" spans="1:23" ht="35.1" customHeight="1" thickTop="1" thickBot="1">
      <c r="A22" s="16" t="s">
        <v>0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7" t="s">
        <v>53</v>
      </c>
      <c r="J22" s="18">
        <f>+J6+J20</f>
        <v>17976530000</v>
      </c>
      <c r="K22" s="18">
        <f t="shared" ref="K22:S22" si="13">+K6+K20</f>
        <v>0</v>
      </c>
      <c r="L22" s="18">
        <f t="shared" si="13"/>
        <v>0</v>
      </c>
      <c r="M22" s="18">
        <f t="shared" si="13"/>
        <v>17976530000</v>
      </c>
      <c r="N22" s="18">
        <f t="shared" si="13"/>
        <v>1686228000</v>
      </c>
      <c r="O22" s="18">
        <f t="shared" si="13"/>
        <v>14271550917</v>
      </c>
      <c r="P22" s="18">
        <f t="shared" si="13"/>
        <v>2018751083</v>
      </c>
      <c r="Q22" s="18">
        <f t="shared" si="13"/>
        <v>4219543511.7199998</v>
      </c>
      <c r="R22" s="18">
        <f t="shared" si="13"/>
        <v>621536800.22000003</v>
      </c>
      <c r="S22" s="18">
        <f t="shared" si="13"/>
        <v>621536800.22000003</v>
      </c>
      <c r="T22" s="19">
        <f t="shared" si="6"/>
        <v>13756986488.280001</v>
      </c>
      <c r="U22" s="20">
        <f t="shared" si="7"/>
        <v>0.23472513948576282</v>
      </c>
      <c r="V22" s="20">
        <f t="shared" si="8"/>
        <v>3.4574904067692709E-2</v>
      </c>
      <c r="W22" s="20">
        <f t="shared" si="9"/>
        <v>3.4574904067692709E-2</v>
      </c>
    </row>
    <row r="23" spans="1:23" ht="15.75" thickTop="1">
      <c r="A23" s="4" t="s">
        <v>60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6"/>
      <c r="T23" s="2"/>
      <c r="U23" s="3"/>
      <c r="V23" s="3"/>
      <c r="W23" s="3"/>
    </row>
    <row r="24" spans="1:23">
      <c r="A24" s="4" t="s">
        <v>61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7"/>
      <c r="T24" s="2"/>
      <c r="U24" s="3"/>
      <c r="V24" s="3"/>
      <c r="W24" s="3"/>
    </row>
    <row r="25" spans="1:23">
      <c r="A25" s="4" t="s">
        <v>62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7"/>
      <c r="T25" s="2"/>
      <c r="U25" s="3"/>
      <c r="V25" s="3"/>
      <c r="W25" s="3"/>
    </row>
    <row r="26" spans="1:2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T26" s="2"/>
      <c r="U26" s="2"/>
      <c r="V26" s="2"/>
      <c r="W26" s="2"/>
    </row>
    <row r="27" spans="1:23">
      <c r="T27" s="2"/>
      <c r="U27" s="2"/>
      <c r="V27" s="2"/>
      <c r="W27" s="2"/>
    </row>
    <row r="28" spans="1:23">
      <c r="T28" s="2"/>
      <c r="U28" s="2"/>
      <c r="V28" s="2"/>
      <c r="W28" s="2"/>
    </row>
    <row r="29" spans="1:23">
      <c r="T29" s="2"/>
      <c r="U29" s="2"/>
      <c r="V29" s="2"/>
      <c r="W29" s="2"/>
    </row>
    <row r="30" spans="1:23">
      <c r="T30" s="2"/>
      <c r="U30" s="2"/>
      <c r="V30" s="2"/>
      <c r="W30" s="2"/>
    </row>
    <row r="31" spans="1:23">
      <c r="T31" s="2"/>
      <c r="U31" s="2"/>
      <c r="V31" s="2"/>
      <c r="W31" s="2"/>
    </row>
    <row r="32" spans="1:23">
      <c r="T32" s="2"/>
      <c r="U32" s="2"/>
      <c r="V32" s="2"/>
      <c r="W32" s="2"/>
    </row>
    <row r="33" spans="20:23">
      <c r="T33" s="2"/>
      <c r="U33" s="2"/>
      <c r="V33" s="2"/>
      <c r="W33" s="2"/>
    </row>
    <row r="34" spans="20:23">
      <c r="T34" s="2"/>
      <c r="U34" s="2"/>
      <c r="V34" s="2"/>
      <c r="W34" s="2"/>
    </row>
    <row r="35" spans="20:23">
      <c r="T35" s="2"/>
      <c r="U35" s="2"/>
      <c r="V35" s="2"/>
      <c r="W35" s="2"/>
    </row>
    <row r="36" spans="20:23">
      <c r="T36" s="2"/>
      <c r="U36" s="2"/>
      <c r="V36" s="2"/>
      <c r="W36" s="2"/>
    </row>
    <row r="37" spans="20:23">
      <c r="T37" s="2"/>
      <c r="U37" s="2"/>
      <c r="V37" s="2"/>
      <c r="W37" s="2"/>
    </row>
    <row r="38" spans="20:23">
      <c r="T38" s="2"/>
      <c r="U38" s="2"/>
      <c r="V38" s="2"/>
      <c r="W38" s="2"/>
    </row>
  </sheetData>
  <mergeCells count="3">
    <mergeCell ref="A1:W1"/>
    <mergeCell ref="A2:W2"/>
    <mergeCell ref="A3:W3"/>
  </mergeCells>
  <printOptions horizontalCentered="1"/>
  <pageMargins left="0.98425196850393704" right="0" top="0.59055118110236227" bottom="0.39370078740157483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2018-02-05T16:10:15Z</cp:lastPrinted>
  <dcterms:created xsi:type="dcterms:W3CDTF">2018-02-01T13:46:02Z</dcterms:created>
  <dcterms:modified xsi:type="dcterms:W3CDTF">2018-02-05T18:06:51Z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