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R38" i="1" l="1"/>
  <c r="R18" i="1"/>
  <c r="U62" i="1" l="1"/>
  <c r="T62" i="1"/>
  <c r="S62" i="1"/>
  <c r="R62" i="1"/>
  <c r="U61" i="1"/>
  <c r="T61" i="1"/>
  <c r="S61" i="1"/>
  <c r="R61" i="1"/>
  <c r="U60" i="1"/>
  <c r="T60" i="1"/>
  <c r="S60" i="1"/>
  <c r="R60" i="1"/>
  <c r="R59" i="1"/>
  <c r="U58" i="1"/>
  <c r="T58" i="1"/>
  <c r="S58" i="1"/>
  <c r="R58" i="1"/>
  <c r="U57" i="1"/>
  <c r="T57" i="1"/>
  <c r="S57" i="1"/>
  <c r="R57" i="1"/>
  <c r="U56" i="1"/>
  <c r="T56" i="1"/>
  <c r="S56" i="1"/>
  <c r="R56" i="1"/>
  <c r="U55" i="1"/>
  <c r="T55" i="1"/>
  <c r="S55" i="1"/>
  <c r="R55" i="1"/>
  <c r="U54" i="1"/>
  <c r="T54" i="1"/>
  <c r="S54" i="1"/>
  <c r="R54" i="1"/>
  <c r="U53" i="1"/>
  <c r="T53" i="1"/>
  <c r="S53" i="1"/>
  <c r="R53" i="1"/>
  <c r="U52" i="1"/>
  <c r="T52" i="1"/>
  <c r="S52" i="1"/>
  <c r="R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7" i="1"/>
  <c r="T37" i="1"/>
  <c r="S37" i="1"/>
  <c r="R37" i="1"/>
  <c r="U36" i="1"/>
  <c r="T36" i="1"/>
  <c r="S36" i="1"/>
  <c r="R36" i="1"/>
  <c r="U35" i="1"/>
  <c r="T35" i="1"/>
  <c r="S35" i="1"/>
  <c r="R35" i="1"/>
  <c r="U34" i="1"/>
  <c r="T34" i="1"/>
  <c r="S34" i="1"/>
  <c r="R34" i="1"/>
  <c r="U33" i="1"/>
  <c r="T33" i="1"/>
  <c r="S33" i="1"/>
  <c r="R33" i="1"/>
  <c r="R31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6" i="1"/>
  <c r="T16" i="1"/>
  <c r="S16" i="1"/>
  <c r="R16" i="1"/>
  <c r="U15" i="1"/>
  <c r="T15" i="1"/>
  <c r="S15" i="1"/>
  <c r="R15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Q7" i="1"/>
  <c r="P7" i="1"/>
  <c r="O7" i="1"/>
  <c r="N7" i="1"/>
  <c r="M7" i="1"/>
  <c r="L7" i="1"/>
  <c r="R7" i="1" s="1"/>
  <c r="K7" i="1"/>
  <c r="J7" i="1"/>
  <c r="I7" i="1"/>
  <c r="Q14" i="1"/>
  <c r="P14" i="1"/>
  <c r="O14" i="1"/>
  <c r="N14" i="1"/>
  <c r="M14" i="1"/>
  <c r="L14" i="1"/>
  <c r="K14" i="1"/>
  <c r="J14" i="1"/>
  <c r="I14" i="1"/>
  <c r="I18" i="1"/>
  <c r="Q18" i="1"/>
  <c r="P18" i="1"/>
  <c r="O18" i="1"/>
  <c r="N18" i="1"/>
  <c r="M18" i="1"/>
  <c r="L18" i="1"/>
  <c r="K18" i="1"/>
  <c r="J18" i="1"/>
  <c r="Q32" i="1"/>
  <c r="P32" i="1"/>
  <c r="O32" i="1"/>
  <c r="N32" i="1"/>
  <c r="M32" i="1"/>
  <c r="L32" i="1"/>
  <c r="K32" i="1"/>
  <c r="J32" i="1"/>
  <c r="I32" i="1"/>
  <c r="Q38" i="1"/>
  <c r="P38" i="1"/>
  <c r="O38" i="1"/>
  <c r="N38" i="1"/>
  <c r="M38" i="1"/>
  <c r="L38" i="1"/>
  <c r="K38" i="1"/>
  <c r="J38" i="1"/>
  <c r="I38" i="1"/>
  <c r="R32" i="1" l="1"/>
  <c r="R14" i="1"/>
  <c r="J17" i="1"/>
  <c r="M17" i="1"/>
  <c r="U18" i="1"/>
  <c r="K17" i="1"/>
  <c r="K6" i="1" s="1"/>
  <c r="K63" i="1" s="1"/>
  <c r="S32" i="1"/>
  <c r="T14" i="1"/>
  <c r="U38" i="1"/>
  <c r="S38" i="1"/>
  <c r="J6" i="1"/>
  <c r="J63" i="1" s="1"/>
  <c r="M6" i="1"/>
  <c r="M63" i="1" s="1"/>
  <c r="U32" i="1"/>
  <c r="T18" i="1"/>
  <c r="U14" i="1"/>
  <c r="S7" i="1"/>
  <c r="S14" i="1"/>
  <c r="T32" i="1"/>
  <c r="S18" i="1"/>
  <c r="T38" i="1"/>
  <c r="T7" i="1"/>
  <c r="U7" i="1"/>
  <c r="N17" i="1"/>
  <c r="N6" i="1" s="1"/>
  <c r="N63" i="1" s="1"/>
  <c r="I17" i="1"/>
  <c r="I6" i="1" s="1"/>
  <c r="I63" i="1" s="1"/>
  <c r="P17" i="1"/>
  <c r="L17" i="1"/>
  <c r="O17" i="1"/>
  <c r="O6" i="1" s="1"/>
  <c r="Q17" i="1"/>
  <c r="R17" i="1" l="1"/>
  <c r="Q6" i="1"/>
  <c r="U17" i="1"/>
  <c r="O63" i="1"/>
  <c r="P6" i="1"/>
  <c r="T17" i="1"/>
  <c r="L6" i="1"/>
  <c r="S6" i="1" s="1"/>
  <c r="S17" i="1"/>
  <c r="R6" i="1" l="1"/>
  <c r="L63" i="1"/>
  <c r="R63" i="1" s="1"/>
  <c r="P63" i="1"/>
  <c r="T6" i="1"/>
  <c r="Q63" i="1"/>
  <c r="U6" i="1"/>
  <c r="T63" i="1" l="1"/>
  <c r="S63" i="1"/>
  <c r="U63" i="1"/>
</calcChain>
</file>

<file path=xl/sharedStrings.xml><?xml version="1.0" encoding="utf-8"?>
<sst xmlns="http://schemas.openxmlformats.org/spreadsheetml/2006/main" count="419" uniqueCount="117">
  <si>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</si>
  <si>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</si>
  <si>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</si>
  <si>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</si>
  <si>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</si>
  <si>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</si>
  <si>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</si>
  <si>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</si>
  <si>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</si>
  <si>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</si>
  <si>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</si>
  <si>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</si>
  <si>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</si>
  <si>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</si>
  <si>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</si>
  <si>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</si>
  <si>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</si>
  <si>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</si>
  <si>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</si>
  <si>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</si>
  <si>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</si>
  <si>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</si>
  <si>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</si>
  <si>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</si>
  <si>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</si>
  <si>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</si>
  <si>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</si>
  <si>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</si>
  <si>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</si>
  <si>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</si>
  <si>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</si>
  <si>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</si>
  <si>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</si>
  <si>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</si>
  <si>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</si>
  <si>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</si>
  <si>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</si>
  <si>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</si>
  <si>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</si>
  <si>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</si>
  <si>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</si>
  <si>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</si>
  <si>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</si>
  <si>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</si>
  <si>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</si>
  <si>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</si>
  <si>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</si>
  <si>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</si>
  <si>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</si>
  <si>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</si>
  <si>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</si>
  <si>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</si>
  <si>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</si>
  <si>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</si>
  <si>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</si>
  <si>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</si>
  <si>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</si>
  <si>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</si>
  <si>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</si>
  <si>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</si>
  <si>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19</t>
  </si>
  <si>
    <t>OTRAS TRANSFERENCIAS - DISTRIBUCION PREVIO CONCEPTO DGPPN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</si>
  <si>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</si>
  <si>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</si>
  <si>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</si>
  <si>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</si>
  <si>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</si>
  <si>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</si>
  <si>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</si>
  <si>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</si>
  <si>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</si>
  <si>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</si>
  <si>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</si>
  <si>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</si>
  <si>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</si>
  <si>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</si>
  <si>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</si>
  <si>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</si>
  <si>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</si>
  <si>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</si>
  <si>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</si>
  <si>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</si>
  <si>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</si>
  <si>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</si>
  <si>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</si>
  <si>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</si>
  <si>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</si>
  <si>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</si>
  <si>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</si>
  <si>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</si>
  <si>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</si>
  <si>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</si>
  <si>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</si>
  <si>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</si>
  <si>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</si>
  <si>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</si>
  <si>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GASTOS DE FUNCIONAMIENTO</t>
  </si>
  <si>
    <t>GASTOS GENERALES</t>
  </si>
  <si>
    <t xml:space="preserve">GASTOS DE INVERSION </t>
  </si>
  <si>
    <t>TOTAL PRESUPUESTO A+C</t>
  </si>
  <si>
    <t>GASTOS DE PERSONAL</t>
  </si>
  <si>
    <t>TRANSFERENCIAS CORRIENTES</t>
  </si>
  <si>
    <t xml:space="preserve">TRANSFERENCIAS. </t>
  </si>
  <si>
    <t>TRANSFERENCIAS DE CAPITAL</t>
  </si>
  <si>
    <t>APROPIACION SIN COMPROMETER</t>
  </si>
  <si>
    <t>COMP/ APR</t>
  </si>
  <si>
    <t>OBLIG/ APR</t>
  </si>
  <si>
    <t>PAGO/ APR</t>
  </si>
  <si>
    <t>MINISTERIO DE COMERCIO INDUSTRIA Y TURISMO</t>
  </si>
  <si>
    <t>EJECUCIÓN PRESUPUESTAL ACUMULADA CON CORTE AL 30 DE JUNIO DE 2017</t>
  </si>
  <si>
    <t xml:space="preserve">UNIDAD EJECUTORA 3501-01 GESTIÓN GENERAL </t>
  </si>
  <si>
    <t>Fuente :Sistema Integrado de Información Financiera SIIF Nación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</si>
  <si>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</si>
  <si>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 2: Decreto No. 2170 del 27 de Diciembre de 2016 " Por el cual se liquida el Presupuesto General de La Nación para la vigencia fiscal de 2017, se detallan las apropiaciones y se clasifican y definen los gastos "</t>
  </si>
  <si>
    <t>Nota 1:Ley No.1815 del 7 de Diciembre de 2016 " Por la cual se decreta el presupuesto de rentas y recursos de capital y ley de apropiaciones para la Vigencia Fiscal del 1° de Enero al 31 de Diciembre de 2017"</t>
  </si>
  <si>
    <t>Nota 3: Resolución 0776 del 22 de Marzo de 2017 " Por la cual se efectua una distribución en el presupuesto de gastos de funcionamiento del Ministerio de Hacienda y Crédito Público para la vigencia fiscal 2017"</t>
  </si>
  <si>
    <t>GENERADO : JULIO 4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</si>
</sst>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6">
    <xf numFmtId="0" fontId="1" fillId="0" borderId="0" xfId="0" applyFont="1" applyFill="1" applyBorder="1"/>
    <xf numFmtId="10" fontId="1" fillId="0" borderId="0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Continuous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Continuous"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5" fontId="10" fillId="0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10" fontId="10" fillId="2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165" fontId="10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11" fillId="0" borderId="0" xfId="0" applyFont="1" applyFill="1" applyBorder="1" applyAlignment="1">
      <alignment horizontal="right" readingOrder="1"/>
    </xf>
    <xf numFmtId="0" fontId="10" fillId="2" borderId="1" xfId="0" applyFont="1" applyFill="1" applyBorder="1" applyAlignment="1">
      <alignment horizontal="centerContinuous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165" fontId="4" fillId="0" borderId="2" xfId="0" applyNumberFormat="1" applyFont="1" applyFill="1" applyBorder="1" applyAlignment="1">
      <alignment horizontal="right" vertical="center" wrapText="1"/>
    </xf>
    <xf numFmtId="10" fontId="4" fillId="0" borderId="2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left" vertical="center" wrapText="1" readingOrder="1"/>
    </xf>
    <xf numFmtId="164" fontId="5" fillId="2" borderId="0" xfId="0" applyNumberFormat="1" applyFont="1" applyFill="1" applyBorder="1" applyAlignment="1">
      <alignment horizontal="right" vertical="center" wrapText="1" readingOrder="1"/>
    </xf>
    <xf numFmtId="165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showGridLines="0" tabSelected="1" workbookViewId="0">
      <selection activeCell="A2" sqref="A2:U2"/>
    </sheetView>
  </sheetViews>
  <sheetFormatPr baseColWidth="10" defaultRowHeight="15"/>
  <cols>
    <col min="1" max="1" width="4.42578125" customWidth="1"/>
    <col min="2" max="2" width="4.28515625" customWidth="1"/>
    <col min="3" max="3" width="5" customWidth="1"/>
    <col min="4" max="4" width="4.85546875" customWidth="1"/>
    <col min="5" max="5" width="4" customWidth="1"/>
    <col min="6" max="6" width="3.42578125" customWidth="1"/>
    <col min="7" max="7" width="4" customWidth="1"/>
    <col min="8" max="8" width="26.28515625" customWidth="1"/>
    <col min="9" max="9" width="18.85546875" customWidth="1"/>
    <col min="10" max="10" width="17.5703125" customWidth="1"/>
    <col min="11" max="11" width="17.42578125" customWidth="1"/>
    <col min="12" max="12" width="18" customWidth="1"/>
    <col min="13" max="13" width="18.28515625" customWidth="1"/>
    <col min="14" max="14" width="17.42578125" customWidth="1"/>
    <col min="15" max="17" width="18.85546875" customWidth="1"/>
    <col min="18" max="18" width="16.85546875" customWidth="1"/>
    <col min="19" max="19" width="8.140625" customWidth="1"/>
    <col min="20" max="20" width="7.7109375" customWidth="1"/>
    <col min="21" max="21" width="7.85546875" customWidth="1"/>
  </cols>
  <sheetData>
    <row r="1" spans="1:21">
      <c r="A1" s="44" t="s">
        <v>108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>
      <c r="A2" s="44" t="s">
        <v>109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>
      <c r="A3" s="12" t="s">
        <v>110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5.75" thickBot="1">
      <c r="A4" s="1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 t="s">
        <v>116</v>
      </c>
      <c r="S4" s="14"/>
      <c r="T4" s="14"/>
      <c r="U4" s="14"/>
    </row>
    <row r="5" spans="1:21" ht="35.1" customHeight="1" thickTop="1" thickBot="1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5" t="s">
        <v>15</v>
      </c>
      <c r="P5" s="15" t="s">
        <v>16</v>
      </c>
      <c r="Q5" s="15" t="s">
        <v>17</v>
      </c>
      <c r="R5" s="33" t="s">
        <v>104</v>
      </c>
      <c r="S5" s="33" t="s">
        <v>105</v>
      </c>
      <c r="T5" s="33" t="s">
        <v>106</v>
      </c>
      <c r="U5" s="33" t="s">
        <v>107</v>
      </c>
    </row>
    <row r="6" spans="1:21" ht="35.1" customHeight="1" thickTop="1" thickBot="1">
      <c r="A6" s="2" t="s">
        <v>18</v>
      </c>
      <c r="B6" s="2"/>
      <c r="C6" s="2"/>
      <c r="D6" s="2"/>
      <c r="E6" s="2"/>
      <c r="F6" s="2"/>
      <c r="G6" s="2"/>
      <c r="H6" s="3" t="s">
        <v>96</v>
      </c>
      <c r="I6" s="4">
        <f>+I7+I14+I17</f>
        <v>349787660000</v>
      </c>
      <c r="J6" s="4">
        <f t="shared" ref="J6:Q6" si="0">+J7+J14+J17</f>
        <v>6454780600</v>
      </c>
      <c r="K6" s="4">
        <f t="shared" si="0"/>
        <v>727390300</v>
      </c>
      <c r="L6" s="4">
        <f t="shared" si="0"/>
        <v>355515050300</v>
      </c>
      <c r="M6" s="4">
        <f t="shared" si="0"/>
        <v>309531502875.13</v>
      </c>
      <c r="N6" s="4">
        <f t="shared" si="0"/>
        <v>45983547424.870003</v>
      </c>
      <c r="O6" s="4">
        <f t="shared" si="0"/>
        <v>290906988674.37</v>
      </c>
      <c r="P6" s="4">
        <f t="shared" si="0"/>
        <v>182922139207.14001</v>
      </c>
      <c r="Q6" s="4">
        <f t="shared" si="0"/>
        <v>151552322754.85001</v>
      </c>
      <c r="R6" s="22">
        <f t="shared" ref="R6:R37" si="1">+L6-O6</f>
        <v>64608061625.630005</v>
      </c>
      <c r="S6" s="23">
        <f t="shared" ref="S6:S30" si="2">+O6/L6</f>
        <v>0.81826912370907856</v>
      </c>
      <c r="T6" s="23">
        <f t="shared" ref="T6:T30" si="3">+P6/L6</f>
        <v>0.51452713198156275</v>
      </c>
      <c r="U6" s="23">
        <f t="shared" ref="U6:U30" si="4">+Q6/L6</f>
        <v>0.42628947108417259</v>
      </c>
    </row>
    <row r="7" spans="1:21" ht="35.1" customHeight="1" thickTop="1" thickBot="1">
      <c r="A7" s="18" t="s">
        <v>18</v>
      </c>
      <c r="B7" s="18">
        <v>1</v>
      </c>
      <c r="C7" s="18"/>
      <c r="D7" s="18"/>
      <c r="E7" s="18"/>
      <c r="F7" s="18"/>
      <c r="G7" s="18"/>
      <c r="H7" s="19" t="s">
        <v>100</v>
      </c>
      <c r="I7" s="20">
        <f>SUM(I8:I13)</f>
        <v>39677210000</v>
      </c>
      <c r="J7" s="20">
        <f t="shared" ref="J7:Q7" si="5">SUM(J8:J13)</f>
        <v>727390300</v>
      </c>
      <c r="K7" s="20">
        <f t="shared" si="5"/>
        <v>0</v>
      </c>
      <c r="L7" s="20">
        <f t="shared" si="5"/>
        <v>40404600300</v>
      </c>
      <c r="M7" s="20">
        <f t="shared" si="5"/>
        <v>39251390459</v>
      </c>
      <c r="N7" s="20">
        <f t="shared" si="5"/>
        <v>1153209841</v>
      </c>
      <c r="O7" s="20">
        <f t="shared" si="5"/>
        <v>22850160503.32</v>
      </c>
      <c r="P7" s="20">
        <f t="shared" si="5"/>
        <v>17959735892.169998</v>
      </c>
      <c r="Q7" s="20">
        <f t="shared" si="5"/>
        <v>17474384992.169998</v>
      </c>
      <c r="R7" s="24">
        <f t="shared" si="1"/>
        <v>17554439796.68</v>
      </c>
      <c r="S7" s="25">
        <f t="shared" si="2"/>
        <v>0.56553363561722947</v>
      </c>
      <c r="T7" s="25">
        <f t="shared" si="3"/>
        <v>0.44449730374315816</v>
      </c>
      <c r="U7" s="25">
        <f t="shared" si="4"/>
        <v>0.43248503542726541</v>
      </c>
    </row>
    <row r="8" spans="1:21" ht="35.1" customHeight="1" thickTop="1" thickBot="1">
      <c r="A8" s="7" t="s">
        <v>18</v>
      </c>
      <c r="B8" s="7" t="s">
        <v>19</v>
      </c>
      <c r="C8" s="7" t="s">
        <v>20</v>
      </c>
      <c r="D8" s="7" t="s">
        <v>19</v>
      </c>
      <c r="E8" s="7" t="s">
        <v>19</v>
      </c>
      <c r="F8" s="7" t="s">
        <v>21</v>
      </c>
      <c r="G8" s="7" t="s">
        <v>22</v>
      </c>
      <c r="H8" s="8" t="s">
        <v>23</v>
      </c>
      <c r="I8" s="9">
        <v>12822000000</v>
      </c>
      <c r="J8" s="9">
        <v>0</v>
      </c>
      <c r="K8" s="9">
        <v>0</v>
      </c>
      <c r="L8" s="9">
        <v>12822000000</v>
      </c>
      <c r="M8" s="9">
        <v>12722000000</v>
      </c>
      <c r="N8" s="9">
        <v>100000000</v>
      </c>
      <c r="O8" s="9">
        <v>6027264086.7299995</v>
      </c>
      <c r="P8" s="9">
        <v>6027264086.7299995</v>
      </c>
      <c r="Q8" s="9">
        <v>6027264086.7299995</v>
      </c>
      <c r="R8" s="5">
        <f t="shared" si="1"/>
        <v>6794735913.2700005</v>
      </c>
      <c r="S8" s="6">
        <f t="shared" si="2"/>
        <v>0.470072070404773</v>
      </c>
      <c r="T8" s="6">
        <f t="shared" si="3"/>
        <v>0.470072070404773</v>
      </c>
      <c r="U8" s="6">
        <f t="shared" si="4"/>
        <v>0.470072070404773</v>
      </c>
    </row>
    <row r="9" spans="1:21" ht="35.1" customHeight="1" thickTop="1" thickBot="1">
      <c r="A9" s="7" t="s">
        <v>18</v>
      </c>
      <c r="B9" s="7" t="s">
        <v>19</v>
      </c>
      <c r="C9" s="7" t="s">
        <v>20</v>
      </c>
      <c r="D9" s="7" t="s">
        <v>19</v>
      </c>
      <c r="E9" s="7" t="s">
        <v>24</v>
      </c>
      <c r="F9" s="7" t="s">
        <v>21</v>
      </c>
      <c r="G9" s="7" t="s">
        <v>22</v>
      </c>
      <c r="H9" s="8" t="s">
        <v>25</v>
      </c>
      <c r="I9" s="9">
        <v>2269700000</v>
      </c>
      <c r="J9" s="9">
        <v>0</v>
      </c>
      <c r="K9" s="9">
        <v>0</v>
      </c>
      <c r="L9" s="9">
        <v>2269700000</v>
      </c>
      <c r="M9" s="9">
        <v>2000000000</v>
      </c>
      <c r="N9" s="9">
        <v>269700000</v>
      </c>
      <c r="O9" s="9">
        <v>1200151776.97</v>
      </c>
      <c r="P9" s="9">
        <v>1200151776.97</v>
      </c>
      <c r="Q9" s="9">
        <v>1200151776.97</v>
      </c>
      <c r="R9" s="5">
        <f t="shared" si="1"/>
        <v>1069548223.03</v>
      </c>
      <c r="S9" s="6">
        <f t="shared" si="2"/>
        <v>0.52877110497863156</v>
      </c>
      <c r="T9" s="6">
        <f t="shared" si="3"/>
        <v>0.52877110497863156</v>
      </c>
      <c r="U9" s="6">
        <f t="shared" si="4"/>
        <v>0.52877110497863156</v>
      </c>
    </row>
    <row r="10" spans="1:21" ht="35.1" customHeight="1" thickTop="1" thickBot="1">
      <c r="A10" s="7" t="s">
        <v>18</v>
      </c>
      <c r="B10" s="7" t="s">
        <v>19</v>
      </c>
      <c r="C10" s="7" t="s">
        <v>20</v>
      </c>
      <c r="D10" s="7" t="s">
        <v>19</v>
      </c>
      <c r="E10" s="7" t="s">
        <v>26</v>
      </c>
      <c r="F10" s="7" t="s">
        <v>21</v>
      </c>
      <c r="G10" s="7" t="s">
        <v>22</v>
      </c>
      <c r="H10" s="8" t="s">
        <v>27</v>
      </c>
      <c r="I10" s="9">
        <v>10089800000</v>
      </c>
      <c r="J10" s="9">
        <v>0</v>
      </c>
      <c r="K10" s="9">
        <v>0</v>
      </c>
      <c r="L10" s="9">
        <v>10089800000</v>
      </c>
      <c r="M10" s="9">
        <v>9909800000</v>
      </c>
      <c r="N10" s="9">
        <v>180000000</v>
      </c>
      <c r="O10" s="9">
        <v>4236698469.1100001</v>
      </c>
      <c r="P10" s="9">
        <v>4136422624.96</v>
      </c>
      <c r="Q10" s="9">
        <v>4136422624.96</v>
      </c>
      <c r="R10" s="5">
        <f t="shared" si="1"/>
        <v>5853101530.8899994</v>
      </c>
      <c r="S10" s="6">
        <f t="shared" si="2"/>
        <v>0.41989915252135823</v>
      </c>
      <c r="T10" s="6">
        <f t="shared" si="3"/>
        <v>0.4099608143828421</v>
      </c>
      <c r="U10" s="6">
        <f t="shared" si="4"/>
        <v>0.4099608143828421</v>
      </c>
    </row>
    <row r="11" spans="1:21" ht="35.1" customHeight="1" thickTop="1" thickBot="1">
      <c r="A11" s="7" t="s">
        <v>18</v>
      </c>
      <c r="B11" s="7" t="s">
        <v>19</v>
      </c>
      <c r="C11" s="7" t="s">
        <v>20</v>
      </c>
      <c r="D11" s="7" t="s">
        <v>19</v>
      </c>
      <c r="E11" s="7" t="s">
        <v>28</v>
      </c>
      <c r="F11" s="7" t="s">
        <v>21</v>
      </c>
      <c r="G11" s="7" t="s">
        <v>22</v>
      </c>
      <c r="H11" s="8" t="s">
        <v>29</v>
      </c>
      <c r="I11" s="9">
        <v>540000000</v>
      </c>
      <c r="J11" s="9">
        <v>0</v>
      </c>
      <c r="K11" s="9">
        <v>0</v>
      </c>
      <c r="L11" s="9">
        <v>540000000</v>
      </c>
      <c r="M11" s="9">
        <v>490000000</v>
      </c>
      <c r="N11" s="9">
        <v>50000000</v>
      </c>
      <c r="O11" s="9">
        <v>161976064.50999999</v>
      </c>
      <c r="P11" s="9">
        <v>161976064.50999999</v>
      </c>
      <c r="Q11" s="9">
        <v>161976064.50999999</v>
      </c>
      <c r="R11" s="5">
        <f t="shared" si="1"/>
        <v>378023935.49000001</v>
      </c>
      <c r="S11" s="6">
        <f t="shared" si="2"/>
        <v>0.2999556750185185</v>
      </c>
      <c r="T11" s="6">
        <f t="shared" si="3"/>
        <v>0.2999556750185185</v>
      </c>
      <c r="U11" s="6">
        <f t="shared" si="4"/>
        <v>0.2999556750185185</v>
      </c>
    </row>
    <row r="12" spans="1:21" ht="35.1" customHeight="1" thickTop="1" thickBot="1">
      <c r="A12" s="7" t="s">
        <v>18</v>
      </c>
      <c r="B12" s="7" t="s">
        <v>19</v>
      </c>
      <c r="C12" s="7" t="s">
        <v>20</v>
      </c>
      <c r="D12" s="7" t="s">
        <v>30</v>
      </c>
      <c r="E12" s="7"/>
      <c r="F12" s="7" t="s">
        <v>21</v>
      </c>
      <c r="G12" s="7" t="s">
        <v>22</v>
      </c>
      <c r="H12" s="8" t="s">
        <v>31</v>
      </c>
      <c r="I12" s="9">
        <v>8245335000</v>
      </c>
      <c r="J12" s="9">
        <v>727390300</v>
      </c>
      <c r="K12" s="9">
        <v>0</v>
      </c>
      <c r="L12" s="9">
        <v>8972725300</v>
      </c>
      <c r="M12" s="9">
        <v>8515594969</v>
      </c>
      <c r="N12" s="9">
        <v>457130331</v>
      </c>
      <c r="O12" s="9">
        <v>7773428758</v>
      </c>
      <c r="P12" s="9">
        <v>2983279991</v>
      </c>
      <c r="Q12" s="9">
        <v>2941093214</v>
      </c>
      <c r="R12" s="5">
        <f t="shared" si="1"/>
        <v>1199296542</v>
      </c>
      <c r="S12" s="6">
        <f t="shared" si="2"/>
        <v>0.8663397683644678</v>
      </c>
      <c r="T12" s="6">
        <f t="shared" si="3"/>
        <v>0.33248315213662005</v>
      </c>
      <c r="U12" s="6">
        <f t="shared" si="4"/>
        <v>0.32778148396006285</v>
      </c>
    </row>
    <row r="13" spans="1:21" ht="35.1" customHeight="1" thickTop="1" thickBot="1">
      <c r="A13" s="7" t="s">
        <v>18</v>
      </c>
      <c r="B13" s="7" t="s">
        <v>19</v>
      </c>
      <c r="C13" s="7" t="s">
        <v>20</v>
      </c>
      <c r="D13" s="7" t="s">
        <v>26</v>
      </c>
      <c r="E13" s="7"/>
      <c r="F13" s="7" t="s">
        <v>21</v>
      </c>
      <c r="G13" s="7" t="s">
        <v>22</v>
      </c>
      <c r="H13" s="8" t="s">
        <v>32</v>
      </c>
      <c r="I13" s="9">
        <v>5710375000</v>
      </c>
      <c r="J13" s="9">
        <v>0</v>
      </c>
      <c r="K13" s="9">
        <v>0</v>
      </c>
      <c r="L13" s="9">
        <v>5710375000</v>
      </c>
      <c r="M13" s="9">
        <v>5613995490</v>
      </c>
      <c r="N13" s="9">
        <v>96379510</v>
      </c>
      <c r="O13" s="9">
        <v>3450641348</v>
      </c>
      <c r="P13" s="9">
        <v>3450641348</v>
      </c>
      <c r="Q13" s="9">
        <v>3007477225</v>
      </c>
      <c r="R13" s="5">
        <f t="shared" si="1"/>
        <v>2259733652</v>
      </c>
      <c r="S13" s="6">
        <f t="shared" si="2"/>
        <v>0.60427578714182517</v>
      </c>
      <c r="T13" s="6">
        <f t="shared" si="3"/>
        <v>0.60427578714182517</v>
      </c>
      <c r="U13" s="6">
        <f t="shared" si="4"/>
        <v>0.52666895344001052</v>
      </c>
    </row>
    <row r="14" spans="1:21" ht="35.1" customHeight="1" thickTop="1" thickBot="1">
      <c r="A14" s="18" t="s">
        <v>18</v>
      </c>
      <c r="B14" s="18">
        <v>2</v>
      </c>
      <c r="C14" s="18"/>
      <c r="D14" s="18"/>
      <c r="E14" s="18"/>
      <c r="F14" s="18"/>
      <c r="G14" s="18"/>
      <c r="H14" s="19" t="s">
        <v>97</v>
      </c>
      <c r="I14" s="21">
        <f>+I15+I16</f>
        <v>21735350000</v>
      </c>
      <c r="J14" s="21">
        <f t="shared" ref="J14:Q14" si="6">+J15+J16</f>
        <v>0</v>
      </c>
      <c r="K14" s="21">
        <f t="shared" si="6"/>
        <v>0</v>
      </c>
      <c r="L14" s="21">
        <f t="shared" si="6"/>
        <v>21735350000</v>
      </c>
      <c r="M14" s="21">
        <f t="shared" si="6"/>
        <v>20402710583.790001</v>
      </c>
      <c r="N14" s="21">
        <f t="shared" si="6"/>
        <v>1332639416.21</v>
      </c>
      <c r="O14" s="21">
        <f t="shared" si="6"/>
        <v>19241083573.07</v>
      </c>
      <c r="P14" s="21">
        <f t="shared" si="6"/>
        <v>13836474619.33</v>
      </c>
      <c r="Q14" s="21">
        <f t="shared" si="6"/>
        <v>13539609208.040001</v>
      </c>
      <c r="R14" s="24">
        <f t="shared" si="1"/>
        <v>2494266426.9300003</v>
      </c>
      <c r="S14" s="25">
        <f t="shared" si="2"/>
        <v>0.8852437882559977</v>
      </c>
      <c r="T14" s="25">
        <f t="shared" si="3"/>
        <v>0.63658853523545744</v>
      </c>
      <c r="U14" s="25">
        <f t="shared" si="4"/>
        <v>0.6229303511579064</v>
      </c>
    </row>
    <row r="15" spans="1:21" ht="35.1" customHeight="1" thickTop="1" thickBot="1">
      <c r="A15" s="7" t="s">
        <v>18</v>
      </c>
      <c r="B15" s="7" t="s">
        <v>30</v>
      </c>
      <c r="C15" s="7" t="s">
        <v>20</v>
      </c>
      <c r="D15" s="7" t="s">
        <v>33</v>
      </c>
      <c r="E15" s="7"/>
      <c r="F15" s="7" t="s">
        <v>21</v>
      </c>
      <c r="G15" s="7" t="s">
        <v>22</v>
      </c>
      <c r="H15" s="8" t="s">
        <v>34</v>
      </c>
      <c r="I15" s="9">
        <v>10000000000</v>
      </c>
      <c r="J15" s="9">
        <v>0</v>
      </c>
      <c r="K15" s="9">
        <v>0</v>
      </c>
      <c r="L15" s="9">
        <v>10000000000</v>
      </c>
      <c r="M15" s="9">
        <v>9129017235</v>
      </c>
      <c r="N15" s="9">
        <v>870982765</v>
      </c>
      <c r="O15" s="9">
        <v>9128955135</v>
      </c>
      <c r="P15" s="9">
        <v>9128955135</v>
      </c>
      <c r="Q15" s="9">
        <v>9128955135</v>
      </c>
      <c r="R15" s="5">
        <f t="shared" si="1"/>
        <v>871044865</v>
      </c>
      <c r="S15" s="6">
        <f t="shared" si="2"/>
        <v>0.91289551349999998</v>
      </c>
      <c r="T15" s="6">
        <f t="shared" si="3"/>
        <v>0.91289551349999998</v>
      </c>
      <c r="U15" s="6">
        <f t="shared" si="4"/>
        <v>0.91289551349999998</v>
      </c>
    </row>
    <row r="16" spans="1:21" ht="35.1" customHeight="1" thickTop="1" thickBot="1">
      <c r="A16" s="7" t="s">
        <v>18</v>
      </c>
      <c r="B16" s="7" t="s">
        <v>30</v>
      </c>
      <c r="C16" s="7" t="s">
        <v>20</v>
      </c>
      <c r="D16" s="7" t="s">
        <v>24</v>
      </c>
      <c r="E16" s="7"/>
      <c r="F16" s="7" t="s">
        <v>21</v>
      </c>
      <c r="G16" s="7" t="s">
        <v>22</v>
      </c>
      <c r="H16" s="8" t="s">
        <v>35</v>
      </c>
      <c r="I16" s="9">
        <v>11735350000</v>
      </c>
      <c r="J16" s="9">
        <v>0</v>
      </c>
      <c r="K16" s="9">
        <v>0</v>
      </c>
      <c r="L16" s="9">
        <v>11735350000</v>
      </c>
      <c r="M16" s="9">
        <v>11273693348.790001</v>
      </c>
      <c r="N16" s="9">
        <v>461656651.20999998</v>
      </c>
      <c r="O16" s="9">
        <v>10112128438.07</v>
      </c>
      <c r="P16" s="9">
        <v>4707519484.3299999</v>
      </c>
      <c r="Q16" s="9">
        <v>4410654073.04</v>
      </c>
      <c r="R16" s="5">
        <f t="shared" si="1"/>
        <v>1623221561.9300003</v>
      </c>
      <c r="S16" s="6">
        <f t="shared" si="2"/>
        <v>0.86168102681811787</v>
      </c>
      <c r="T16" s="6">
        <f t="shared" si="3"/>
        <v>0.40114010100508291</v>
      </c>
      <c r="U16" s="6">
        <f t="shared" si="4"/>
        <v>0.37584341950090966</v>
      </c>
    </row>
    <row r="17" spans="1:21" ht="35.1" customHeight="1" thickTop="1" thickBot="1">
      <c r="A17" s="18" t="s">
        <v>18</v>
      </c>
      <c r="B17" s="18"/>
      <c r="C17" s="18"/>
      <c r="D17" s="18"/>
      <c r="E17" s="18"/>
      <c r="F17" s="18"/>
      <c r="G17" s="18"/>
      <c r="H17" s="19" t="s">
        <v>102</v>
      </c>
      <c r="I17" s="21">
        <f>+I18+I32</f>
        <v>288375100000</v>
      </c>
      <c r="J17" s="21">
        <f t="shared" ref="J17:Q17" si="7">+J18+J32</f>
        <v>5727390300</v>
      </c>
      <c r="K17" s="21">
        <f t="shared" si="7"/>
        <v>727390300</v>
      </c>
      <c r="L17" s="21">
        <f t="shared" si="7"/>
        <v>293375100000</v>
      </c>
      <c r="M17" s="21">
        <f t="shared" si="7"/>
        <v>249877401832.34</v>
      </c>
      <c r="N17" s="21">
        <f t="shared" si="7"/>
        <v>43497698167.660004</v>
      </c>
      <c r="O17" s="21">
        <f t="shared" si="7"/>
        <v>248815744597.97998</v>
      </c>
      <c r="P17" s="21">
        <f t="shared" si="7"/>
        <v>151125928695.64001</v>
      </c>
      <c r="Q17" s="21">
        <f t="shared" si="7"/>
        <v>120538328554.64</v>
      </c>
      <c r="R17" s="24">
        <f t="shared" si="1"/>
        <v>44559355402.02002</v>
      </c>
      <c r="S17" s="25">
        <f t="shared" si="2"/>
        <v>0.84811473297488427</v>
      </c>
      <c r="T17" s="25">
        <f t="shared" si="3"/>
        <v>0.5151286823443435</v>
      </c>
      <c r="U17" s="25">
        <f t="shared" si="4"/>
        <v>0.41086761812655537</v>
      </c>
    </row>
    <row r="18" spans="1:21" ht="35.1" customHeight="1" thickTop="1" thickBot="1">
      <c r="A18" s="16" t="s">
        <v>18</v>
      </c>
      <c r="B18" s="16">
        <v>3</v>
      </c>
      <c r="C18" s="16"/>
      <c r="D18" s="16"/>
      <c r="E18" s="16"/>
      <c r="F18" s="16"/>
      <c r="G18" s="16"/>
      <c r="H18" s="17" t="s">
        <v>101</v>
      </c>
      <c r="I18" s="26">
        <f>SUM(I19:I31)</f>
        <v>89191477341</v>
      </c>
      <c r="J18" s="26">
        <f t="shared" ref="J18:Q18" si="8">SUM(J19:J31)</f>
        <v>727390300</v>
      </c>
      <c r="K18" s="26">
        <f t="shared" si="8"/>
        <v>727390300</v>
      </c>
      <c r="L18" s="26">
        <f t="shared" si="8"/>
        <v>89191477341</v>
      </c>
      <c r="M18" s="26">
        <f t="shared" si="8"/>
        <v>45693779173.339996</v>
      </c>
      <c r="N18" s="26">
        <f t="shared" si="8"/>
        <v>43497698167.660004</v>
      </c>
      <c r="O18" s="26">
        <f t="shared" si="8"/>
        <v>44632121938.979996</v>
      </c>
      <c r="P18" s="26">
        <f t="shared" si="8"/>
        <v>38075717366.139999</v>
      </c>
      <c r="Q18" s="26">
        <f t="shared" si="8"/>
        <v>38074917225.139999</v>
      </c>
      <c r="R18" s="27">
        <f>+L18-O18</f>
        <v>44559355402.020004</v>
      </c>
      <c r="S18" s="28">
        <f t="shared" si="2"/>
        <v>0.50040792315100791</v>
      </c>
      <c r="T18" s="28">
        <f t="shared" si="3"/>
        <v>0.42689860624875148</v>
      </c>
      <c r="U18" s="28">
        <f t="shared" si="4"/>
        <v>0.42688963520102524</v>
      </c>
    </row>
    <row r="19" spans="1:21" ht="35.1" customHeight="1" thickTop="1" thickBot="1">
      <c r="A19" s="7" t="s">
        <v>18</v>
      </c>
      <c r="B19" s="7" t="s">
        <v>33</v>
      </c>
      <c r="C19" s="7" t="s">
        <v>30</v>
      </c>
      <c r="D19" s="7" t="s">
        <v>19</v>
      </c>
      <c r="E19" s="7" t="s">
        <v>19</v>
      </c>
      <c r="F19" s="7" t="s">
        <v>36</v>
      </c>
      <c r="G19" s="7" t="s">
        <v>37</v>
      </c>
      <c r="H19" s="8" t="s">
        <v>38</v>
      </c>
      <c r="I19" s="9">
        <v>829400000</v>
      </c>
      <c r="J19" s="9">
        <v>0</v>
      </c>
      <c r="K19" s="9">
        <v>0</v>
      </c>
      <c r="L19" s="9">
        <v>829400000</v>
      </c>
      <c r="M19" s="9">
        <v>0</v>
      </c>
      <c r="N19" s="9">
        <v>829400000</v>
      </c>
      <c r="O19" s="9">
        <v>0</v>
      </c>
      <c r="P19" s="9">
        <v>0</v>
      </c>
      <c r="Q19" s="9">
        <v>0</v>
      </c>
      <c r="R19" s="5">
        <f t="shared" si="1"/>
        <v>829400000</v>
      </c>
      <c r="S19" s="6">
        <f t="shared" si="2"/>
        <v>0</v>
      </c>
      <c r="T19" s="6">
        <f t="shared" si="3"/>
        <v>0</v>
      </c>
      <c r="U19" s="6">
        <f t="shared" si="4"/>
        <v>0</v>
      </c>
    </row>
    <row r="20" spans="1:21" ht="35.1" customHeight="1" thickTop="1" thickBot="1">
      <c r="A20" s="7" t="s">
        <v>18</v>
      </c>
      <c r="B20" s="7" t="s">
        <v>33</v>
      </c>
      <c r="C20" s="7" t="s">
        <v>24</v>
      </c>
      <c r="D20" s="7" t="s">
        <v>19</v>
      </c>
      <c r="E20" s="7" t="s">
        <v>39</v>
      </c>
      <c r="F20" s="7" t="s">
        <v>21</v>
      </c>
      <c r="G20" s="7" t="s">
        <v>22</v>
      </c>
      <c r="H20" s="8" t="s">
        <v>40</v>
      </c>
      <c r="I20" s="9">
        <v>54000000</v>
      </c>
      <c r="J20" s="9">
        <v>0</v>
      </c>
      <c r="K20" s="9">
        <v>0</v>
      </c>
      <c r="L20" s="9">
        <v>54000000</v>
      </c>
      <c r="M20" s="9">
        <v>54000000</v>
      </c>
      <c r="N20" s="9">
        <v>0</v>
      </c>
      <c r="O20" s="9">
        <v>54000000</v>
      </c>
      <c r="P20" s="9">
        <v>0</v>
      </c>
      <c r="Q20" s="9">
        <v>0</v>
      </c>
      <c r="R20" s="5">
        <f t="shared" si="1"/>
        <v>0</v>
      </c>
      <c r="S20" s="6">
        <f t="shared" si="2"/>
        <v>1</v>
      </c>
      <c r="T20" s="6">
        <f t="shared" si="3"/>
        <v>0</v>
      </c>
      <c r="U20" s="6">
        <f t="shared" si="4"/>
        <v>0</v>
      </c>
    </row>
    <row r="21" spans="1:21" ht="35.1" customHeight="1" thickTop="1" thickBot="1">
      <c r="A21" s="7" t="s">
        <v>18</v>
      </c>
      <c r="B21" s="7" t="s">
        <v>33</v>
      </c>
      <c r="C21" s="7" t="s">
        <v>24</v>
      </c>
      <c r="D21" s="7" t="s">
        <v>19</v>
      </c>
      <c r="E21" s="7" t="s">
        <v>41</v>
      </c>
      <c r="F21" s="7" t="s">
        <v>21</v>
      </c>
      <c r="G21" s="7" t="s">
        <v>22</v>
      </c>
      <c r="H21" s="8" t="s">
        <v>42</v>
      </c>
      <c r="I21" s="9">
        <v>1757879305</v>
      </c>
      <c r="J21" s="9">
        <v>0</v>
      </c>
      <c r="K21" s="9">
        <v>0</v>
      </c>
      <c r="L21" s="9">
        <v>1757879305</v>
      </c>
      <c r="M21" s="9">
        <v>1757879305</v>
      </c>
      <c r="N21" s="9">
        <v>0</v>
      </c>
      <c r="O21" s="9">
        <v>1757879305</v>
      </c>
      <c r="P21" s="9">
        <v>1757879305</v>
      </c>
      <c r="Q21" s="9">
        <v>1757879305</v>
      </c>
      <c r="R21" s="5">
        <f t="shared" si="1"/>
        <v>0</v>
      </c>
      <c r="S21" s="6">
        <f t="shared" si="2"/>
        <v>1</v>
      </c>
      <c r="T21" s="6">
        <f t="shared" si="3"/>
        <v>1</v>
      </c>
      <c r="U21" s="6">
        <f t="shared" si="4"/>
        <v>1</v>
      </c>
    </row>
    <row r="22" spans="1:21" ht="35.1" customHeight="1" thickTop="1" thickBot="1">
      <c r="A22" s="7" t="s">
        <v>18</v>
      </c>
      <c r="B22" s="7" t="s">
        <v>33</v>
      </c>
      <c r="C22" s="7" t="s">
        <v>24</v>
      </c>
      <c r="D22" s="7" t="s">
        <v>19</v>
      </c>
      <c r="E22" s="7" t="s">
        <v>43</v>
      </c>
      <c r="F22" s="7" t="s">
        <v>21</v>
      </c>
      <c r="G22" s="7" t="s">
        <v>22</v>
      </c>
      <c r="H22" s="8" t="s">
        <v>44</v>
      </c>
      <c r="I22" s="9">
        <v>255390270</v>
      </c>
      <c r="J22" s="9">
        <v>0</v>
      </c>
      <c r="K22" s="9">
        <v>0</v>
      </c>
      <c r="L22" s="9">
        <v>255390270</v>
      </c>
      <c r="M22" s="9">
        <v>255390270</v>
      </c>
      <c r="N22" s="9">
        <v>0</v>
      </c>
      <c r="O22" s="9">
        <v>255390270</v>
      </c>
      <c r="P22" s="9">
        <v>255390270</v>
      </c>
      <c r="Q22" s="9">
        <v>255390270</v>
      </c>
      <c r="R22" s="5">
        <f t="shared" si="1"/>
        <v>0</v>
      </c>
      <c r="S22" s="6">
        <f t="shared" si="2"/>
        <v>1</v>
      </c>
      <c r="T22" s="6">
        <f t="shared" si="3"/>
        <v>1</v>
      </c>
      <c r="U22" s="6">
        <f t="shared" si="4"/>
        <v>1</v>
      </c>
    </row>
    <row r="23" spans="1:21" ht="35.1" customHeight="1" thickTop="1" thickBot="1">
      <c r="A23" s="7" t="s">
        <v>18</v>
      </c>
      <c r="B23" s="7" t="s">
        <v>33</v>
      </c>
      <c r="C23" s="7" t="s">
        <v>24</v>
      </c>
      <c r="D23" s="7" t="s">
        <v>19</v>
      </c>
      <c r="E23" s="7" t="s">
        <v>45</v>
      </c>
      <c r="F23" s="7" t="s">
        <v>21</v>
      </c>
      <c r="G23" s="7" t="s">
        <v>22</v>
      </c>
      <c r="H23" s="8" t="s">
        <v>46</v>
      </c>
      <c r="I23" s="9">
        <v>6879700800</v>
      </c>
      <c r="J23" s="9">
        <v>0</v>
      </c>
      <c r="K23" s="9">
        <v>0</v>
      </c>
      <c r="L23" s="9">
        <v>6879700800</v>
      </c>
      <c r="M23" s="9">
        <v>6879700800</v>
      </c>
      <c r="N23" s="9">
        <v>0</v>
      </c>
      <c r="O23" s="9">
        <v>6879700800</v>
      </c>
      <c r="P23" s="9">
        <v>1232223823.79</v>
      </c>
      <c r="Q23" s="9">
        <v>1232223823.79</v>
      </c>
      <c r="R23" s="5">
        <f t="shared" si="1"/>
        <v>0</v>
      </c>
      <c r="S23" s="6">
        <f t="shared" si="2"/>
        <v>1</v>
      </c>
      <c r="T23" s="6">
        <f t="shared" si="3"/>
        <v>0.17911008917568041</v>
      </c>
      <c r="U23" s="6">
        <f t="shared" si="4"/>
        <v>0.17911008917568041</v>
      </c>
    </row>
    <row r="24" spans="1:21" ht="35.1" customHeight="1" thickTop="1" thickBot="1">
      <c r="A24" s="7" t="s">
        <v>18</v>
      </c>
      <c r="B24" s="7" t="s">
        <v>33</v>
      </c>
      <c r="C24" s="7" t="s">
        <v>24</v>
      </c>
      <c r="D24" s="7" t="s">
        <v>19</v>
      </c>
      <c r="E24" s="7" t="s">
        <v>47</v>
      </c>
      <c r="F24" s="7" t="s">
        <v>21</v>
      </c>
      <c r="G24" s="7" t="s">
        <v>22</v>
      </c>
      <c r="H24" s="8" t="s">
        <v>48</v>
      </c>
      <c r="I24" s="9">
        <v>1427206966</v>
      </c>
      <c r="J24" s="9">
        <v>0</v>
      </c>
      <c r="K24" s="9">
        <v>0</v>
      </c>
      <c r="L24" s="9">
        <v>1427206966</v>
      </c>
      <c r="M24" s="9">
        <v>1427206966</v>
      </c>
      <c r="N24" s="9">
        <v>0</v>
      </c>
      <c r="O24" s="9">
        <v>1427206966</v>
      </c>
      <c r="P24" s="9">
        <v>830000000</v>
      </c>
      <c r="Q24" s="9">
        <v>830000000</v>
      </c>
      <c r="R24" s="5">
        <f t="shared" si="1"/>
        <v>0</v>
      </c>
      <c r="S24" s="6">
        <f t="shared" si="2"/>
        <v>1</v>
      </c>
      <c r="T24" s="6">
        <f t="shared" si="3"/>
        <v>0.5815554574584384</v>
      </c>
      <c r="U24" s="6">
        <f t="shared" si="4"/>
        <v>0.5815554574584384</v>
      </c>
    </row>
    <row r="25" spans="1:21" ht="35.1" customHeight="1" thickTop="1" thickBot="1">
      <c r="A25" s="7" t="s">
        <v>18</v>
      </c>
      <c r="B25" s="7" t="s">
        <v>33</v>
      </c>
      <c r="C25" s="7" t="s">
        <v>26</v>
      </c>
      <c r="D25" s="7" t="s">
        <v>19</v>
      </c>
      <c r="E25" s="7" t="s">
        <v>26</v>
      </c>
      <c r="F25" s="7" t="s">
        <v>21</v>
      </c>
      <c r="G25" s="7" t="s">
        <v>22</v>
      </c>
      <c r="H25" s="8" t="s">
        <v>49</v>
      </c>
      <c r="I25" s="9">
        <v>630000000</v>
      </c>
      <c r="J25" s="9">
        <v>0</v>
      </c>
      <c r="K25" s="9">
        <v>0</v>
      </c>
      <c r="L25" s="9">
        <v>630000000</v>
      </c>
      <c r="M25" s="9">
        <v>574444000</v>
      </c>
      <c r="N25" s="9">
        <v>55556000</v>
      </c>
      <c r="O25" s="9">
        <v>291536000</v>
      </c>
      <c r="P25" s="9">
        <v>291536000</v>
      </c>
      <c r="Q25" s="9">
        <v>291536000</v>
      </c>
      <c r="R25" s="5">
        <f t="shared" si="1"/>
        <v>338464000</v>
      </c>
      <c r="S25" s="6">
        <f t="shared" si="2"/>
        <v>0.46275555555555553</v>
      </c>
      <c r="T25" s="6">
        <f t="shared" si="3"/>
        <v>0.46275555555555553</v>
      </c>
      <c r="U25" s="6">
        <f t="shared" si="4"/>
        <v>0.46275555555555553</v>
      </c>
    </row>
    <row r="26" spans="1:21" ht="35.1" customHeight="1" thickTop="1" thickBot="1">
      <c r="A26" s="7" t="s">
        <v>18</v>
      </c>
      <c r="B26" s="7" t="s">
        <v>33</v>
      </c>
      <c r="C26" s="7" t="s">
        <v>26</v>
      </c>
      <c r="D26" s="7" t="s">
        <v>19</v>
      </c>
      <c r="E26" s="7" t="s">
        <v>50</v>
      </c>
      <c r="F26" s="7" t="s">
        <v>21</v>
      </c>
      <c r="G26" s="7" t="s">
        <v>22</v>
      </c>
      <c r="H26" s="8" t="s">
        <v>51</v>
      </c>
      <c r="I26" s="9">
        <v>244000000</v>
      </c>
      <c r="J26" s="9">
        <v>0</v>
      </c>
      <c r="K26" s="9">
        <v>0</v>
      </c>
      <c r="L26" s="9">
        <v>244000000</v>
      </c>
      <c r="M26" s="9">
        <v>22231091.18</v>
      </c>
      <c r="N26" s="9">
        <v>221768908.81999999</v>
      </c>
      <c r="O26" s="9">
        <v>22231091.18</v>
      </c>
      <c r="P26" s="9">
        <v>22231091.18</v>
      </c>
      <c r="Q26" s="9">
        <v>21667150.18</v>
      </c>
      <c r="R26" s="5">
        <f t="shared" si="1"/>
        <v>221768908.81999999</v>
      </c>
      <c r="S26" s="6">
        <f t="shared" si="2"/>
        <v>9.1111029426229506E-2</v>
      </c>
      <c r="T26" s="6">
        <f t="shared" si="3"/>
        <v>9.1111029426229506E-2</v>
      </c>
      <c r="U26" s="6">
        <f t="shared" si="4"/>
        <v>8.8799795819672137E-2</v>
      </c>
    </row>
    <row r="27" spans="1:21" ht="35.1" customHeight="1" thickTop="1" thickBot="1">
      <c r="A27" s="7" t="s">
        <v>18</v>
      </c>
      <c r="B27" s="7" t="s">
        <v>33</v>
      </c>
      <c r="C27" s="7" t="s">
        <v>26</v>
      </c>
      <c r="D27" s="7" t="s">
        <v>19</v>
      </c>
      <c r="E27" s="7" t="s">
        <v>52</v>
      </c>
      <c r="F27" s="7" t="s">
        <v>21</v>
      </c>
      <c r="G27" s="7" t="s">
        <v>22</v>
      </c>
      <c r="H27" s="8" t="s">
        <v>53</v>
      </c>
      <c r="I27" s="9">
        <v>1700000000</v>
      </c>
      <c r="J27" s="9">
        <v>0</v>
      </c>
      <c r="K27" s="9">
        <v>0</v>
      </c>
      <c r="L27" s="9">
        <v>1700000000</v>
      </c>
      <c r="M27" s="9">
        <v>27000000</v>
      </c>
      <c r="N27" s="9">
        <v>1673000000</v>
      </c>
      <c r="O27" s="9">
        <v>9379057</v>
      </c>
      <c r="P27" s="9">
        <v>9379057</v>
      </c>
      <c r="Q27" s="9">
        <v>9142857</v>
      </c>
      <c r="R27" s="5">
        <f t="shared" si="1"/>
        <v>1690620943</v>
      </c>
      <c r="S27" s="6">
        <f t="shared" si="2"/>
        <v>5.5170923529411766E-3</v>
      </c>
      <c r="T27" s="6">
        <f t="shared" si="3"/>
        <v>5.5170923529411766E-3</v>
      </c>
      <c r="U27" s="6">
        <f t="shared" si="4"/>
        <v>5.3781511764705884E-3</v>
      </c>
    </row>
    <row r="28" spans="1:21" ht="35.1" customHeight="1" thickTop="1" thickBot="1">
      <c r="A28" s="7" t="s">
        <v>18</v>
      </c>
      <c r="B28" s="7" t="s">
        <v>33</v>
      </c>
      <c r="C28" s="7" t="s">
        <v>26</v>
      </c>
      <c r="D28" s="7" t="s">
        <v>19</v>
      </c>
      <c r="E28" s="7" t="s">
        <v>54</v>
      </c>
      <c r="F28" s="7" t="s">
        <v>21</v>
      </c>
      <c r="G28" s="7" t="s">
        <v>22</v>
      </c>
      <c r="H28" s="8" t="s">
        <v>55</v>
      </c>
      <c r="I28" s="9">
        <v>44000000000</v>
      </c>
      <c r="J28" s="9">
        <v>0</v>
      </c>
      <c r="K28" s="9">
        <v>0</v>
      </c>
      <c r="L28" s="9">
        <v>44000000000</v>
      </c>
      <c r="M28" s="9">
        <v>20129487264.5</v>
      </c>
      <c r="N28" s="9">
        <v>23870512735.5</v>
      </c>
      <c r="O28" s="9">
        <v>19577553509.5</v>
      </c>
      <c r="P28" s="9">
        <v>19520161924.5</v>
      </c>
      <c r="Q28" s="9">
        <v>19520161924.5</v>
      </c>
      <c r="R28" s="5">
        <f t="shared" si="1"/>
        <v>24422446490.5</v>
      </c>
      <c r="S28" s="6">
        <f t="shared" si="2"/>
        <v>0.4449443979431818</v>
      </c>
      <c r="T28" s="6">
        <f t="shared" si="3"/>
        <v>0.44364004373863636</v>
      </c>
      <c r="U28" s="6">
        <f t="shared" si="4"/>
        <v>0.44364004373863636</v>
      </c>
    </row>
    <row r="29" spans="1:21" ht="35.1" customHeight="1" thickTop="1" thickBot="1">
      <c r="A29" s="7" t="s">
        <v>18</v>
      </c>
      <c r="B29" s="7" t="s">
        <v>33</v>
      </c>
      <c r="C29" s="7" t="s">
        <v>26</v>
      </c>
      <c r="D29" s="7" t="s">
        <v>19</v>
      </c>
      <c r="E29" s="7" t="s">
        <v>56</v>
      </c>
      <c r="F29" s="7" t="s">
        <v>21</v>
      </c>
      <c r="G29" s="7" t="s">
        <v>22</v>
      </c>
      <c r="H29" s="8" t="s">
        <v>57</v>
      </c>
      <c r="I29" s="9">
        <v>29000000000</v>
      </c>
      <c r="J29" s="9">
        <v>0</v>
      </c>
      <c r="K29" s="9">
        <v>0</v>
      </c>
      <c r="L29" s="9">
        <v>29000000000</v>
      </c>
      <c r="M29" s="9">
        <v>14566439476.66</v>
      </c>
      <c r="N29" s="9">
        <v>14433560523.34</v>
      </c>
      <c r="O29" s="9">
        <v>14357244940.299999</v>
      </c>
      <c r="P29" s="9">
        <v>14156915894.67</v>
      </c>
      <c r="Q29" s="9">
        <v>14156915894.67</v>
      </c>
      <c r="R29" s="5">
        <f t="shared" si="1"/>
        <v>14642755059.700001</v>
      </c>
      <c r="S29" s="6">
        <f t="shared" si="2"/>
        <v>0.49507741173448272</v>
      </c>
      <c r="T29" s="6">
        <f t="shared" si="3"/>
        <v>0.48816951360931032</v>
      </c>
      <c r="U29" s="6">
        <f t="shared" si="4"/>
        <v>0.48816951360931032</v>
      </c>
    </row>
    <row r="30" spans="1:21" ht="35.1" customHeight="1" thickTop="1" thickBot="1">
      <c r="A30" s="7" t="s">
        <v>18</v>
      </c>
      <c r="B30" s="7" t="s">
        <v>33</v>
      </c>
      <c r="C30" s="7" t="s">
        <v>58</v>
      </c>
      <c r="D30" s="7" t="s">
        <v>19</v>
      </c>
      <c r="E30" s="7" t="s">
        <v>19</v>
      </c>
      <c r="F30" s="7" t="s">
        <v>21</v>
      </c>
      <c r="G30" s="7" t="s">
        <v>22</v>
      </c>
      <c r="H30" s="8" t="s">
        <v>59</v>
      </c>
      <c r="I30" s="9">
        <v>2413900000</v>
      </c>
      <c r="J30" s="9">
        <v>0</v>
      </c>
      <c r="K30" s="9">
        <v>0</v>
      </c>
      <c r="L30" s="9">
        <v>2413900000</v>
      </c>
      <c r="M30" s="9">
        <v>0</v>
      </c>
      <c r="N30" s="9">
        <v>2413900000</v>
      </c>
      <c r="O30" s="9">
        <v>0</v>
      </c>
      <c r="P30" s="9">
        <v>0</v>
      </c>
      <c r="Q30" s="9">
        <v>0</v>
      </c>
      <c r="R30" s="5">
        <f t="shared" si="1"/>
        <v>2413900000</v>
      </c>
      <c r="S30" s="6">
        <f t="shared" si="2"/>
        <v>0</v>
      </c>
      <c r="T30" s="6">
        <f t="shared" si="3"/>
        <v>0</v>
      </c>
      <c r="U30" s="6">
        <f t="shared" si="4"/>
        <v>0</v>
      </c>
    </row>
    <row r="31" spans="1:21" ht="35.1" customHeight="1" thickTop="1" thickBot="1">
      <c r="A31" s="7" t="s">
        <v>18</v>
      </c>
      <c r="B31" s="7" t="s">
        <v>33</v>
      </c>
      <c r="C31" s="7" t="s">
        <v>58</v>
      </c>
      <c r="D31" s="7" t="s">
        <v>33</v>
      </c>
      <c r="E31" s="7" t="s">
        <v>60</v>
      </c>
      <c r="F31" s="7" t="s">
        <v>21</v>
      </c>
      <c r="G31" s="7" t="s">
        <v>22</v>
      </c>
      <c r="H31" s="8" t="s">
        <v>61</v>
      </c>
      <c r="I31" s="9">
        <v>0</v>
      </c>
      <c r="J31" s="9">
        <v>727390300</v>
      </c>
      <c r="K31" s="9">
        <v>727390300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5">
        <f t="shared" si="1"/>
        <v>0</v>
      </c>
      <c r="S31" s="6">
        <v>0</v>
      </c>
      <c r="T31" s="6">
        <v>0</v>
      </c>
      <c r="U31" s="6">
        <v>0</v>
      </c>
    </row>
    <row r="32" spans="1:21" ht="35.1" customHeight="1" thickTop="1" thickBot="1">
      <c r="A32" s="18" t="s">
        <v>18</v>
      </c>
      <c r="B32" s="18">
        <v>4</v>
      </c>
      <c r="C32" s="18"/>
      <c r="D32" s="18"/>
      <c r="E32" s="18"/>
      <c r="F32" s="18"/>
      <c r="G32" s="18"/>
      <c r="H32" s="19" t="s">
        <v>103</v>
      </c>
      <c r="I32" s="21">
        <f>SUM(I33:I37)</f>
        <v>199183622659</v>
      </c>
      <c r="J32" s="21">
        <f t="shared" ref="J32:Q32" si="9">SUM(J33:J37)</f>
        <v>5000000000</v>
      </c>
      <c r="K32" s="21">
        <f t="shared" si="9"/>
        <v>0</v>
      </c>
      <c r="L32" s="21">
        <f t="shared" si="9"/>
        <v>204183622659</v>
      </c>
      <c r="M32" s="21">
        <f t="shared" si="9"/>
        <v>204183622659</v>
      </c>
      <c r="N32" s="21">
        <f t="shared" si="9"/>
        <v>0</v>
      </c>
      <c r="O32" s="21">
        <f t="shared" si="9"/>
        <v>204183622659</v>
      </c>
      <c r="P32" s="21">
        <f t="shared" si="9"/>
        <v>113050211329.5</v>
      </c>
      <c r="Q32" s="21">
        <f t="shared" si="9"/>
        <v>82463411329.5</v>
      </c>
      <c r="R32" s="24">
        <f t="shared" si="1"/>
        <v>0</v>
      </c>
      <c r="S32" s="25">
        <f t="shared" ref="S32:S58" si="10">+O32/L32</f>
        <v>1</v>
      </c>
      <c r="T32" s="25">
        <f t="shared" ref="T32:T58" si="11">+P32/L32</f>
        <v>0.55366933869275714</v>
      </c>
      <c r="U32" s="25">
        <f t="shared" ref="U32:U58" si="12">+Q32/L32</f>
        <v>0.4038688816253363</v>
      </c>
    </row>
    <row r="33" spans="1:21" ht="69.75" customHeight="1" thickTop="1" thickBot="1">
      <c r="A33" s="7" t="s">
        <v>18</v>
      </c>
      <c r="B33" s="7" t="s">
        <v>24</v>
      </c>
      <c r="C33" s="7" t="s">
        <v>30</v>
      </c>
      <c r="D33" s="7" t="s">
        <v>19</v>
      </c>
      <c r="E33" s="7" t="s">
        <v>54</v>
      </c>
      <c r="F33" s="7" t="s">
        <v>21</v>
      </c>
      <c r="G33" s="7" t="s">
        <v>22</v>
      </c>
      <c r="H33" s="8" t="s">
        <v>62</v>
      </c>
      <c r="I33" s="9">
        <v>136926822659</v>
      </c>
      <c r="J33" s="9">
        <v>0</v>
      </c>
      <c r="K33" s="9">
        <v>0</v>
      </c>
      <c r="L33" s="9">
        <v>136926822659</v>
      </c>
      <c r="M33" s="9">
        <v>136926822659</v>
      </c>
      <c r="N33" s="9">
        <v>0</v>
      </c>
      <c r="O33" s="9">
        <v>136926822659</v>
      </c>
      <c r="P33" s="9">
        <v>66449348308</v>
      </c>
      <c r="Q33" s="9">
        <v>66449348308</v>
      </c>
      <c r="R33" s="5">
        <f t="shared" si="1"/>
        <v>0</v>
      </c>
      <c r="S33" s="6">
        <f t="shared" si="10"/>
        <v>1</v>
      </c>
      <c r="T33" s="6">
        <f t="shared" si="11"/>
        <v>0.48529095335458278</v>
      </c>
      <c r="U33" s="6">
        <f t="shared" si="12"/>
        <v>0.48529095335458278</v>
      </c>
    </row>
    <row r="34" spans="1:21" ht="79.5" customHeight="1" thickTop="1" thickBot="1">
      <c r="A34" s="7" t="s">
        <v>18</v>
      </c>
      <c r="B34" s="7" t="s">
        <v>24</v>
      </c>
      <c r="C34" s="7" t="s">
        <v>30</v>
      </c>
      <c r="D34" s="7" t="s">
        <v>19</v>
      </c>
      <c r="E34" s="7" t="s">
        <v>63</v>
      </c>
      <c r="F34" s="7" t="s">
        <v>21</v>
      </c>
      <c r="G34" s="7" t="s">
        <v>22</v>
      </c>
      <c r="H34" s="8" t="s">
        <v>64</v>
      </c>
      <c r="I34" s="9">
        <v>28670000000</v>
      </c>
      <c r="J34" s="9">
        <v>0</v>
      </c>
      <c r="K34" s="9">
        <v>0</v>
      </c>
      <c r="L34" s="9">
        <v>28670000000</v>
      </c>
      <c r="M34" s="9">
        <v>28670000000</v>
      </c>
      <c r="N34" s="9">
        <v>0</v>
      </c>
      <c r="O34" s="9">
        <v>28670000000</v>
      </c>
      <c r="P34" s="9">
        <v>13014063021.5</v>
      </c>
      <c r="Q34" s="9">
        <v>13014063021.5</v>
      </c>
      <c r="R34" s="5">
        <f t="shared" si="1"/>
        <v>0</v>
      </c>
      <c r="S34" s="6">
        <f t="shared" si="10"/>
        <v>1</v>
      </c>
      <c r="T34" s="6">
        <f t="shared" si="11"/>
        <v>0.45392616049877921</v>
      </c>
      <c r="U34" s="6">
        <f t="shared" si="12"/>
        <v>0.45392616049877921</v>
      </c>
    </row>
    <row r="35" spans="1:21" ht="78.75" customHeight="1" thickTop="1" thickBot="1">
      <c r="A35" s="7" t="s">
        <v>18</v>
      </c>
      <c r="B35" s="7" t="s">
        <v>24</v>
      </c>
      <c r="C35" s="7" t="s">
        <v>30</v>
      </c>
      <c r="D35" s="7" t="s">
        <v>19</v>
      </c>
      <c r="E35" s="7" t="s">
        <v>65</v>
      </c>
      <c r="F35" s="7" t="s">
        <v>36</v>
      </c>
      <c r="G35" s="7" t="s">
        <v>22</v>
      </c>
      <c r="H35" s="8" t="s">
        <v>66</v>
      </c>
      <c r="I35" s="9">
        <v>0</v>
      </c>
      <c r="J35" s="9">
        <v>5000000000</v>
      </c>
      <c r="K35" s="9">
        <v>0</v>
      </c>
      <c r="L35" s="9">
        <v>5000000000</v>
      </c>
      <c r="M35" s="9">
        <v>5000000000</v>
      </c>
      <c r="N35" s="9">
        <v>0</v>
      </c>
      <c r="O35" s="9">
        <v>5000000000</v>
      </c>
      <c r="P35" s="9">
        <v>0</v>
      </c>
      <c r="Q35" s="9">
        <v>0</v>
      </c>
      <c r="R35" s="5">
        <f t="shared" si="1"/>
        <v>0</v>
      </c>
      <c r="S35" s="6">
        <f t="shared" si="10"/>
        <v>1</v>
      </c>
      <c r="T35" s="6">
        <f t="shared" si="11"/>
        <v>0</v>
      </c>
      <c r="U35" s="6">
        <f t="shared" si="12"/>
        <v>0</v>
      </c>
    </row>
    <row r="36" spans="1:21" ht="70.5" customHeight="1" thickTop="1" thickBot="1">
      <c r="A36" s="7" t="s">
        <v>18</v>
      </c>
      <c r="B36" s="7" t="s">
        <v>24</v>
      </c>
      <c r="C36" s="7" t="s">
        <v>30</v>
      </c>
      <c r="D36" s="7" t="s">
        <v>19</v>
      </c>
      <c r="E36" s="7" t="s">
        <v>65</v>
      </c>
      <c r="F36" s="7" t="s">
        <v>36</v>
      </c>
      <c r="G36" s="7" t="s">
        <v>37</v>
      </c>
      <c r="H36" s="8" t="s">
        <v>66</v>
      </c>
      <c r="I36" s="9">
        <v>30586800000</v>
      </c>
      <c r="J36" s="9">
        <v>0</v>
      </c>
      <c r="K36" s="9">
        <v>0</v>
      </c>
      <c r="L36" s="9">
        <v>30586800000</v>
      </c>
      <c r="M36" s="9">
        <v>30586800000</v>
      </c>
      <c r="N36" s="9">
        <v>0</v>
      </c>
      <c r="O36" s="9">
        <v>30586800000</v>
      </c>
      <c r="P36" s="9">
        <v>30586800000</v>
      </c>
      <c r="Q36" s="9">
        <v>0</v>
      </c>
      <c r="R36" s="5">
        <f t="shared" si="1"/>
        <v>0</v>
      </c>
      <c r="S36" s="6">
        <f t="shared" si="10"/>
        <v>1</v>
      </c>
      <c r="T36" s="6">
        <f t="shared" si="11"/>
        <v>1</v>
      </c>
      <c r="U36" s="6">
        <f t="shared" si="12"/>
        <v>0</v>
      </c>
    </row>
    <row r="37" spans="1:21" ht="50.1" customHeight="1" thickTop="1" thickBot="1">
      <c r="A37" s="7" t="s">
        <v>18</v>
      </c>
      <c r="B37" s="7" t="s">
        <v>24</v>
      </c>
      <c r="C37" s="7" t="s">
        <v>30</v>
      </c>
      <c r="D37" s="7" t="s">
        <v>19</v>
      </c>
      <c r="E37" s="7" t="s">
        <v>67</v>
      </c>
      <c r="F37" s="7" t="s">
        <v>21</v>
      </c>
      <c r="G37" s="7" t="s">
        <v>22</v>
      </c>
      <c r="H37" s="8" t="s">
        <v>68</v>
      </c>
      <c r="I37" s="9">
        <v>3000000000</v>
      </c>
      <c r="J37" s="9">
        <v>0</v>
      </c>
      <c r="K37" s="9">
        <v>0</v>
      </c>
      <c r="L37" s="9">
        <v>3000000000</v>
      </c>
      <c r="M37" s="9">
        <v>3000000000</v>
      </c>
      <c r="N37" s="9">
        <v>0</v>
      </c>
      <c r="O37" s="9">
        <v>3000000000</v>
      </c>
      <c r="P37" s="9">
        <v>3000000000</v>
      </c>
      <c r="Q37" s="9">
        <v>3000000000</v>
      </c>
      <c r="R37" s="5">
        <f t="shared" si="1"/>
        <v>0</v>
      </c>
      <c r="S37" s="6">
        <f t="shared" si="10"/>
        <v>1</v>
      </c>
      <c r="T37" s="6">
        <f t="shared" si="11"/>
        <v>1</v>
      </c>
      <c r="U37" s="6">
        <f t="shared" si="12"/>
        <v>1</v>
      </c>
    </row>
    <row r="38" spans="1:21" ht="50.1" customHeight="1" thickTop="1" thickBot="1">
      <c r="A38" s="18" t="s">
        <v>69</v>
      </c>
      <c r="B38" s="18"/>
      <c r="C38" s="18"/>
      <c r="D38" s="18"/>
      <c r="E38" s="18"/>
      <c r="F38" s="18"/>
      <c r="G38" s="18"/>
      <c r="H38" s="19" t="s">
        <v>98</v>
      </c>
      <c r="I38" s="21">
        <f>SUM(I39:I62)</f>
        <v>188620000000</v>
      </c>
      <c r="J38" s="21">
        <f t="shared" ref="J38:Q38" si="13">SUM(J39:J62)</f>
        <v>42700000002</v>
      </c>
      <c r="K38" s="21">
        <f t="shared" si="13"/>
        <v>21350000001</v>
      </c>
      <c r="L38" s="21">
        <f t="shared" si="13"/>
        <v>209970000001</v>
      </c>
      <c r="M38" s="21">
        <f t="shared" si="13"/>
        <v>204073113346.87</v>
      </c>
      <c r="N38" s="21">
        <f t="shared" si="13"/>
        <v>5896886654.1300001</v>
      </c>
      <c r="O38" s="21">
        <f t="shared" si="13"/>
        <v>187239075570.67999</v>
      </c>
      <c r="P38" s="21">
        <f t="shared" si="13"/>
        <v>17054645233.610001</v>
      </c>
      <c r="Q38" s="21">
        <f t="shared" si="13"/>
        <v>16907616488.33</v>
      </c>
      <c r="R38" s="24">
        <f>+L38-O38</f>
        <v>22730924430.320007</v>
      </c>
      <c r="S38" s="25">
        <f t="shared" si="10"/>
        <v>0.8917420372900331</v>
      </c>
      <c r="T38" s="25">
        <f t="shared" si="11"/>
        <v>8.1224199807252359E-2</v>
      </c>
      <c r="U38" s="25">
        <f t="shared" si="12"/>
        <v>8.0523962891124803E-2</v>
      </c>
    </row>
    <row r="39" spans="1:21" ht="50.1" customHeight="1" thickTop="1" thickBot="1">
      <c r="A39" s="7" t="s">
        <v>69</v>
      </c>
      <c r="B39" s="7" t="s">
        <v>70</v>
      </c>
      <c r="C39" s="7" t="s">
        <v>71</v>
      </c>
      <c r="D39" s="7" t="s">
        <v>19</v>
      </c>
      <c r="E39" s="7"/>
      <c r="F39" s="7" t="s">
        <v>21</v>
      </c>
      <c r="G39" s="7" t="s">
        <v>22</v>
      </c>
      <c r="H39" s="8" t="s">
        <v>72</v>
      </c>
      <c r="I39" s="9">
        <v>2548500000</v>
      </c>
      <c r="J39" s="9">
        <v>0</v>
      </c>
      <c r="K39" s="9">
        <v>0</v>
      </c>
      <c r="L39" s="9">
        <v>2548500000</v>
      </c>
      <c r="M39" s="9">
        <v>2520617453.5999999</v>
      </c>
      <c r="N39" s="9">
        <v>27882546.399999999</v>
      </c>
      <c r="O39" s="9">
        <v>2436387218.77</v>
      </c>
      <c r="P39" s="9">
        <v>1068744903.77</v>
      </c>
      <c r="Q39" s="9">
        <v>1068744903.77</v>
      </c>
      <c r="R39" s="5">
        <f t="shared" ref="R39:R63" si="14">+L39-O39</f>
        <v>112112781.23000002</v>
      </c>
      <c r="S39" s="6">
        <f t="shared" si="10"/>
        <v>0.95600832598391206</v>
      </c>
      <c r="T39" s="6">
        <f t="shared" si="11"/>
        <v>0.41936233226211495</v>
      </c>
      <c r="U39" s="6">
        <f t="shared" si="12"/>
        <v>0.41936233226211495</v>
      </c>
    </row>
    <row r="40" spans="1:21" ht="50.1" customHeight="1" thickTop="1" thickBot="1">
      <c r="A40" s="7" t="s">
        <v>69</v>
      </c>
      <c r="B40" s="7" t="s">
        <v>70</v>
      </c>
      <c r="C40" s="7" t="s">
        <v>71</v>
      </c>
      <c r="D40" s="7" t="s">
        <v>19</v>
      </c>
      <c r="E40" s="7"/>
      <c r="F40" s="7" t="s">
        <v>73</v>
      </c>
      <c r="G40" s="7" t="s">
        <v>22</v>
      </c>
      <c r="H40" s="8" t="s">
        <v>72</v>
      </c>
      <c r="I40" s="9">
        <v>2548500000</v>
      </c>
      <c r="J40" s="9">
        <v>0</v>
      </c>
      <c r="K40" s="9">
        <v>0</v>
      </c>
      <c r="L40" s="9">
        <v>2548500000</v>
      </c>
      <c r="M40" s="9">
        <v>979104669.36000001</v>
      </c>
      <c r="N40" s="9">
        <v>1569395330.6400001</v>
      </c>
      <c r="O40" s="9">
        <v>821012573</v>
      </c>
      <c r="P40" s="9">
        <v>148818815</v>
      </c>
      <c r="Q40" s="9">
        <v>148818815</v>
      </c>
      <c r="R40" s="5">
        <f t="shared" si="14"/>
        <v>1727487427</v>
      </c>
      <c r="S40" s="6">
        <f t="shared" si="10"/>
        <v>0.32215521797135571</v>
      </c>
      <c r="T40" s="6">
        <f t="shared" si="11"/>
        <v>5.8394669413380416E-2</v>
      </c>
      <c r="U40" s="6">
        <f t="shared" si="12"/>
        <v>5.8394669413380416E-2</v>
      </c>
    </row>
    <row r="41" spans="1:21" ht="50.1" customHeight="1" thickTop="1" thickBot="1">
      <c r="A41" s="7" t="s">
        <v>69</v>
      </c>
      <c r="B41" s="7" t="s">
        <v>74</v>
      </c>
      <c r="C41" s="7" t="s">
        <v>71</v>
      </c>
      <c r="D41" s="7" t="s">
        <v>19</v>
      </c>
      <c r="E41" s="7"/>
      <c r="F41" s="7" t="s">
        <v>21</v>
      </c>
      <c r="G41" s="7" t="s">
        <v>22</v>
      </c>
      <c r="H41" s="8" t="s">
        <v>75</v>
      </c>
      <c r="I41" s="9">
        <v>3234883561</v>
      </c>
      <c r="J41" s="9">
        <v>0</v>
      </c>
      <c r="K41" s="9">
        <v>0</v>
      </c>
      <c r="L41" s="9">
        <v>3234883561</v>
      </c>
      <c r="M41" s="9">
        <v>3234883561</v>
      </c>
      <c r="N41" s="9">
        <v>0</v>
      </c>
      <c r="O41" s="9">
        <v>3234883561</v>
      </c>
      <c r="P41" s="9">
        <v>0</v>
      </c>
      <c r="Q41" s="9">
        <v>0</v>
      </c>
      <c r="R41" s="5">
        <f t="shared" si="14"/>
        <v>0</v>
      </c>
      <c r="S41" s="6">
        <f t="shared" si="10"/>
        <v>1</v>
      </c>
      <c r="T41" s="6">
        <f t="shared" si="11"/>
        <v>0</v>
      </c>
      <c r="U41" s="6">
        <f t="shared" si="12"/>
        <v>0</v>
      </c>
    </row>
    <row r="42" spans="1:21" ht="50.1" customHeight="1" thickTop="1" thickBot="1">
      <c r="A42" s="7" t="s">
        <v>69</v>
      </c>
      <c r="B42" s="7" t="s">
        <v>74</v>
      </c>
      <c r="C42" s="7" t="s">
        <v>71</v>
      </c>
      <c r="D42" s="7" t="s">
        <v>19</v>
      </c>
      <c r="E42" s="7"/>
      <c r="F42" s="7" t="s">
        <v>73</v>
      </c>
      <c r="G42" s="7" t="s">
        <v>22</v>
      </c>
      <c r="H42" s="8" t="s">
        <v>75</v>
      </c>
      <c r="I42" s="9">
        <v>9765116439</v>
      </c>
      <c r="J42" s="9">
        <v>0</v>
      </c>
      <c r="K42" s="9">
        <v>0</v>
      </c>
      <c r="L42" s="9">
        <v>9765116439</v>
      </c>
      <c r="M42" s="9">
        <v>9765116439</v>
      </c>
      <c r="N42" s="9">
        <v>0</v>
      </c>
      <c r="O42" s="9">
        <v>9765116439</v>
      </c>
      <c r="P42" s="9">
        <v>3700000000</v>
      </c>
      <c r="Q42" s="9">
        <v>3700000000</v>
      </c>
      <c r="R42" s="5">
        <f t="shared" si="14"/>
        <v>0</v>
      </c>
      <c r="S42" s="6">
        <f t="shared" si="10"/>
        <v>1</v>
      </c>
      <c r="T42" s="6">
        <f t="shared" si="11"/>
        <v>0.37889973182735542</v>
      </c>
      <c r="U42" s="6">
        <f t="shared" si="12"/>
        <v>0.37889973182735542</v>
      </c>
    </row>
    <row r="43" spans="1:21" ht="50.1" customHeight="1" thickTop="1" thickBot="1">
      <c r="A43" s="7" t="s">
        <v>69</v>
      </c>
      <c r="B43" s="7" t="s">
        <v>74</v>
      </c>
      <c r="C43" s="7" t="s">
        <v>71</v>
      </c>
      <c r="D43" s="7" t="s">
        <v>30</v>
      </c>
      <c r="E43" s="7"/>
      <c r="F43" s="7" t="s">
        <v>21</v>
      </c>
      <c r="G43" s="7" t="s">
        <v>22</v>
      </c>
      <c r="H43" s="8" t="s">
        <v>76</v>
      </c>
      <c r="I43" s="9">
        <v>112832404731</v>
      </c>
      <c r="J43" s="9">
        <v>0</v>
      </c>
      <c r="K43" s="9">
        <v>0</v>
      </c>
      <c r="L43" s="9">
        <v>112832404731</v>
      </c>
      <c r="M43" s="9">
        <v>112832404731</v>
      </c>
      <c r="N43" s="9">
        <v>0</v>
      </c>
      <c r="O43" s="9">
        <v>112832404731</v>
      </c>
      <c r="P43" s="9">
        <v>0</v>
      </c>
      <c r="Q43" s="9">
        <v>0</v>
      </c>
      <c r="R43" s="5">
        <f t="shared" si="14"/>
        <v>0</v>
      </c>
      <c r="S43" s="6">
        <f t="shared" si="10"/>
        <v>1</v>
      </c>
      <c r="T43" s="6">
        <f t="shared" si="11"/>
        <v>0</v>
      </c>
      <c r="U43" s="6">
        <f t="shared" si="12"/>
        <v>0</v>
      </c>
    </row>
    <row r="44" spans="1:21" ht="50.1" customHeight="1" thickTop="1" thickBot="1">
      <c r="A44" s="7" t="s">
        <v>69</v>
      </c>
      <c r="B44" s="7" t="s">
        <v>74</v>
      </c>
      <c r="C44" s="7" t="s">
        <v>71</v>
      </c>
      <c r="D44" s="7" t="s">
        <v>33</v>
      </c>
      <c r="E44" s="7"/>
      <c r="F44" s="7" t="s">
        <v>21</v>
      </c>
      <c r="G44" s="7" t="s">
        <v>22</v>
      </c>
      <c r="H44" s="8" t="s">
        <v>77</v>
      </c>
      <c r="I44" s="9">
        <v>550000000</v>
      </c>
      <c r="J44" s="9">
        <v>0</v>
      </c>
      <c r="K44" s="9">
        <v>0</v>
      </c>
      <c r="L44" s="9">
        <v>550000000</v>
      </c>
      <c r="M44" s="9">
        <v>537035380.75999999</v>
      </c>
      <c r="N44" s="9">
        <v>12964619.24</v>
      </c>
      <c r="O44" s="9">
        <v>537035380.75999999</v>
      </c>
      <c r="P44" s="9">
        <v>178563408.75999999</v>
      </c>
      <c r="Q44" s="9">
        <v>166878975.13</v>
      </c>
      <c r="R44" s="5">
        <f t="shared" si="14"/>
        <v>12964619.24000001</v>
      </c>
      <c r="S44" s="6">
        <f t="shared" si="10"/>
        <v>0.97642796501818185</v>
      </c>
      <c r="T44" s="6">
        <f t="shared" si="11"/>
        <v>0.32466074319999999</v>
      </c>
      <c r="U44" s="6">
        <f t="shared" si="12"/>
        <v>0.30341631841818179</v>
      </c>
    </row>
    <row r="45" spans="1:21" ht="95.25" customHeight="1" thickTop="1" thickBot="1">
      <c r="A45" s="7" t="s">
        <v>69</v>
      </c>
      <c r="B45" s="7" t="s">
        <v>74</v>
      </c>
      <c r="C45" s="7" t="s">
        <v>71</v>
      </c>
      <c r="D45" s="7" t="s">
        <v>24</v>
      </c>
      <c r="E45" s="7"/>
      <c r="F45" s="7" t="s">
        <v>21</v>
      </c>
      <c r="G45" s="7" t="s">
        <v>22</v>
      </c>
      <c r="H45" s="8" t="s">
        <v>78</v>
      </c>
      <c r="I45" s="9">
        <v>2154000000</v>
      </c>
      <c r="J45" s="9">
        <v>0</v>
      </c>
      <c r="K45" s="9">
        <v>0</v>
      </c>
      <c r="L45" s="9">
        <v>2154000000</v>
      </c>
      <c r="M45" s="9">
        <v>2137071677</v>
      </c>
      <c r="N45" s="9">
        <v>16928323</v>
      </c>
      <c r="O45" s="9">
        <v>2002632908</v>
      </c>
      <c r="P45" s="9">
        <v>438890871</v>
      </c>
      <c r="Q45" s="9">
        <v>430174963.5</v>
      </c>
      <c r="R45" s="5">
        <f t="shared" si="14"/>
        <v>151367092</v>
      </c>
      <c r="S45" s="6">
        <f t="shared" si="10"/>
        <v>0.92972744103992577</v>
      </c>
      <c r="T45" s="6">
        <f t="shared" si="11"/>
        <v>0.20375620752089135</v>
      </c>
      <c r="U45" s="6">
        <f t="shared" si="12"/>
        <v>0.19970982520891364</v>
      </c>
    </row>
    <row r="46" spans="1:21" ht="78.75" customHeight="1" thickTop="1" thickBot="1">
      <c r="A46" s="7" t="s">
        <v>69</v>
      </c>
      <c r="B46" s="7" t="s">
        <v>74</v>
      </c>
      <c r="C46" s="7" t="s">
        <v>71</v>
      </c>
      <c r="D46" s="7" t="s">
        <v>26</v>
      </c>
      <c r="E46" s="7"/>
      <c r="F46" s="7" t="s">
        <v>21</v>
      </c>
      <c r="G46" s="7" t="s">
        <v>22</v>
      </c>
      <c r="H46" s="8" t="s">
        <v>79</v>
      </c>
      <c r="I46" s="9">
        <v>500000000</v>
      </c>
      <c r="J46" s="9">
        <v>0</v>
      </c>
      <c r="K46" s="9">
        <v>0</v>
      </c>
      <c r="L46" s="9">
        <v>500000000</v>
      </c>
      <c r="M46" s="9">
        <v>73969414.5</v>
      </c>
      <c r="N46" s="9">
        <v>426030585.5</v>
      </c>
      <c r="O46" s="9">
        <v>73969414.5</v>
      </c>
      <c r="P46" s="9">
        <v>52593551.5</v>
      </c>
      <c r="Q46" s="9">
        <v>49777826.5</v>
      </c>
      <c r="R46" s="5">
        <f t="shared" si="14"/>
        <v>426030585.5</v>
      </c>
      <c r="S46" s="6">
        <f t="shared" si="10"/>
        <v>0.14793882899999999</v>
      </c>
      <c r="T46" s="6">
        <f t="shared" si="11"/>
        <v>0.105187103</v>
      </c>
      <c r="U46" s="6">
        <f t="shared" si="12"/>
        <v>9.9555652999999994E-2</v>
      </c>
    </row>
    <row r="47" spans="1:21" ht="50.1" customHeight="1" thickTop="1" thickBot="1">
      <c r="A47" s="7" t="s">
        <v>69</v>
      </c>
      <c r="B47" s="7" t="s">
        <v>74</v>
      </c>
      <c r="C47" s="7" t="s">
        <v>71</v>
      </c>
      <c r="D47" s="7" t="s">
        <v>58</v>
      </c>
      <c r="E47" s="7"/>
      <c r="F47" s="7" t="s">
        <v>21</v>
      </c>
      <c r="G47" s="7" t="s">
        <v>22</v>
      </c>
      <c r="H47" s="8" t="s">
        <v>80</v>
      </c>
      <c r="I47" s="9">
        <v>1500000000</v>
      </c>
      <c r="J47" s="9">
        <v>0</v>
      </c>
      <c r="K47" s="9">
        <v>0</v>
      </c>
      <c r="L47" s="9">
        <v>1500000000</v>
      </c>
      <c r="M47" s="9">
        <v>1255028981.3</v>
      </c>
      <c r="N47" s="9">
        <v>244971018.69999999</v>
      </c>
      <c r="O47" s="9">
        <v>950884443.29999995</v>
      </c>
      <c r="P47" s="9">
        <v>121646108.8</v>
      </c>
      <c r="Q47" s="9">
        <v>121646108.8</v>
      </c>
      <c r="R47" s="5">
        <f t="shared" si="14"/>
        <v>549115556.70000005</v>
      </c>
      <c r="S47" s="6">
        <f t="shared" si="10"/>
        <v>0.6339229622</v>
      </c>
      <c r="T47" s="6">
        <f t="shared" si="11"/>
        <v>8.1097405866666666E-2</v>
      </c>
      <c r="U47" s="6">
        <f t="shared" si="12"/>
        <v>8.1097405866666666E-2</v>
      </c>
    </row>
    <row r="48" spans="1:21" ht="50.1" customHeight="1" thickTop="1" thickBot="1">
      <c r="A48" s="7" t="s">
        <v>69</v>
      </c>
      <c r="B48" s="7" t="s">
        <v>74</v>
      </c>
      <c r="C48" s="7" t="s">
        <v>71</v>
      </c>
      <c r="D48" s="7" t="s">
        <v>58</v>
      </c>
      <c r="E48" s="7"/>
      <c r="F48" s="7" t="s">
        <v>73</v>
      </c>
      <c r="G48" s="7" t="s">
        <v>22</v>
      </c>
      <c r="H48" s="8" t="s">
        <v>80</v>
      </c>
      <c r="I48" s="9">
        <v>1500000000</v>
      </c>
      <c r="J48" s="9">
        <v>0</v>
      </c>
      <c r="K48" s="9">
        <v>0</v>
      </c>
      <c r="L48" s="9">
        <v>1500000000</v>
      </c>
      <c r="M48" s="9">
        <v>1500000000</v>
      </c>
      <c r="N48" s="9">
        <v>0</v>
      </c>
      <c r="O48" s="9">
        <v>1500000000</v>
      </c>
      <c r="P48" s="9">
        <v>0</v>
      </c>
      <c r="Q48" s="9">
        <v>0</v>
      </c>
      <c r="R48" s="5">
        <f t="shared" si="14"/>
        <v>0</v>
      </c>
      <c r="S48" s="6">
        <f t="shared" si="10"/>
        <v>1</v>
      </c>
      <c r="T48" s="6">
        <f t="shared" si="11"/>
        <v>0</v>
      </c>
      <c r="U48" s="6">
        <f t="shared" si="12"/>
        <v>0</v>
      </c>
    </row>
    <row r="49" spans="1:21" ht="68.25" customHeight="1" thickTop="1" thickBot="1">
      <c r="A49" s="7" t="s">
        <v>69</v>
      </c>
      <c r="B49" s="7" t="s">
        <v>74</v>
      </c>
      <c r="C49" s="7" t="s">
        <v>71</v>
      </c>
      <c r="D49" s="7" t="s">
        <v>81</v>
      </c>
      <c r="E49" s="7"/>
      <c r="F49" s="7" t="s">
        <v>21</v>
      </c>
      <c r="G49" s="7" t="s">
        <v>22</v>
      </c>
      <c r="H49" s="8" t="s">
        <v>82</v>
      </c>
      <c r="I49" s="9">
        <v>880000000</v>
      </c>
      <c r="J49" s="9">
        <v>0</v>
      </c>
      <c r="K49" s="9">
        <v>0</v>
      </c>
      <c r="L49" s="9">
        <v>880000000</v>
      </c>
      <c r="M49" s="9">
        <v>811515266.82000005</v>
      </c>
      <c r="N49" s="9">
        <v>68484733.180000007</v>
      </c>
      <c r="O49" s="9">
        <v>811515266.82000005</v>
      </c>
      <c r="P49" s="9">
        <v>101462893.25</v>
      </c>
      <c r="Q49" s="9">
        <v>101462893.25</v>
      </c>
      <c r="R49" s="5">
        <f t="shared" si="14"/>
        <v>68484733.179999948</v>
      </c>
      <c r="S49" s="6">
        <f t="shared" si="10"/>
        <v>0.92217643956818185</v>
      </c>
      <c r="T49" s="6">
        <f t="shared" si="11"/>
        <v>0.11529874232954546</v>
      </c>
      <c r="U49" s="6">
        <f t="shared" si="12"/>
        <v>0.11529874232954546</v>
      </c>
    </row>
    <row r="50" spans="1:21" ht="50.1" customHeight="1" thickTop="1" thickBot="1">
      <c r="A50" s="7" t="s">
        <v>69</v>
      </c>
      <c r="B50" s="7" t="s">
        <v>74</v>
      </c>
      <c r="C50" s="7" t="s">
        <v>71</v>
      </c>
      <c r="D50" s="7" t="s">
        <v>50</v>
      </c>
      <c r="E50" s="7"/>
      <c r="F50" s="7" t="s">
        <v>21</v>
      </c>
      <c r="G50" s="7" t="s">
        <v>22</v>
      </c>
      <c r="H50" s="8" t="s">
        <v>83</v>
      </c>
      <c r="I50" s="9">
        <v>2000000000</v>
      </c>
      <c r="J50" s="9">
        <v>0</v>
      </c>
      <c r="K50" s="9">
        <v>0</v>
      </c>
      <c r="L50" s="9">
        <v>2000000000</v>
      </c>
      <c r="M50" s="9">
        <v>1967851802.7</v>
      </c>
      <c r="N50" s="9">
        <v>32148197.300000001</v>
      </c>
      <c r="O50" s="9">
        <v>1942192413.7</v>
      </c>
      <c r="P50" s="9">
        <v>266363368.69999999</v>
      </c>
      <c r="Q50" s="9">
        <v>264683540.44999999</v>
      </c>
      <c r="R50" s="5">
        <f t="shared" si="14"/>
        <v>57807586.299999952</v>
      </c>
      <c r="S50" s="6">
        <f t="shared" si="10"/>
        <v>0.97109620684999998</v>
      </c>
      <c r="T50" s="6">
        <f t="shared" si="11"/>
        <v>0.13318168435</v>
      </c>
      <c r="U50" s="6">
        <f t="shared" si="12"/>
        <v>0.13234177022499999</v>
      </c>
    </row>
    <row r="51" spans="1:21" ht="50.1" customHeight="1" thickTop="1" thickBot="1">
      <c r="A51" s="7" t="s">
        <v>69</v>
      </c>
      <c r="B51" s="7" t="s">
        <v>74</v>
      </c>
      <c r="C51" s="7" t="s">
        <v>71</v>
      </c>
      <c r="D51" s="7" t="s">
        <v>28</v>
      </c>
      <c r="E51" s="7"/>
      <c r="F51" s="7" t="s">
        <v>21</v>
      </c>
      <c r="G51" s="7" t="s">
        <v>22</v>
      </c>
      <c r="H51" s="8" t="s">
        <v>84</v>
      </c>
      <c r="I51" s="9">
        <v>3667681196</v>
      </c>
      <c r="J51" s="9">
        <v>0</v>
      </c>
      <c r="K51" s="9">
        <v>0</v>
      </c>
      <c r="L51" s="9">
        <v>3667681196</v>
      </c>
      <c r="M51" s="9">
        <v>3664918835.3299999</v>
      </c>
      <c r="N51" s="9">
        <v>2762360.67</v>
      </c>
      <c r="O51" s="9">
        <v>2329654381.3299999</v>
      </c>
      <c r="P51" s="9">
        <v>947927763.33000004</v>
      </c>
      <c r="Q51" s="9">
        <v>947927763.33000004</v>
      </c>
      <c r="R51" s="5">
        <f t="shared" si="14"/>
        <v>1338026814.6700001</v>
      </c>
      <c r="S51" s="6">
        <f t="shared" si="10"/>
        <v>0.63518453672329489</v>
      </c>
      <c r="T51" s="6">
        <f t="shared" si="11"/>
        <v>0.2584542419782333</v>
      </c>
      <c r="U51" s="6">
        <f t="shared" si="12"/>
        <v>0.2584542419782333</v>
      </c>
    </row>
    <row r="52" spans="1:21" ht="50.1" customHeight="1" thickTop="1" thickBot="1">
      <c r="A52" s="7" t="s">
        <v>69</v>
      </c>
      <c r="B52" s="7" t="s">
        <v>74</v>
      </c>
      <c r="C52" s="7" t="s">
        <v>71</v>
      </c>
      <c r="D52" s="7" t="s">
        <v>28</v>
      </c>
      <c r="E52" s="7"/>
      <c r="F52" s="7" t="s">
        <v>73</v>
      </c>
      <c r="G52" s="7" t="s">
        <v>22</v>
      </c>
      <c r="H52" s="8" t="s">
        <v>84</v>
      </c>
      <c r="I52" s="9">
        <v>10197914073</v>
      </c>
      <c r="J52" s="9">
        <v>0</v>
      </c>
      <c r="K52" s="9">
        <v>0</v>
      </c>
      <c r="L52" s="9">
        <v>10197914073</v>
      </c>
      <c r="M52" s="9">
        <v>8652598855</v>
      </c>
      <c r="N52" s="9">
        <v>1545315218</v>
      </c>
      <c r="O52" s="9">
        <v>277419895</v>
      </c>
      <c r="P52" s="9">
        <v>2210196</v>
      </c>
      <c r="Q52" s="9">
        <v>2210196</v>
      </c>
      <c r="R52" s="5">
        <f t="shared" si="14"/>
        <v>9920494178</v>
      </c>
      <c r="S52" s="6">
        <f t="shared" si="10"/>
        <v>2.7203592128168346E-2</v>
      </c>
      <c r="T52" s="6">
        <f t="shared" si="11"/>
        <v>2.1673020425340859E-4</v>
      </c>
      <c r="U52" s="6">
        <f t="shared" si="12"/>
        <v>2.1673020425340859E-4</v>
      </c>
    </row>
    <row r="53" spans="1:21" ht="60.75" customHeight="1" thickTop="1" thickBot="1">
      <c r="A53" s="7" t="s">
        <v>69</v>
      </c>
      <c r="B53" s="7" t="s">
        <v>74</v>
      </c>
      <c r="C53" s="7" t="s">
        <v>71</v>
      </c>
      <c r="D53" s="7" t="s">
        <v>21</v>
      </c>
      <c r="E53" s="7"/>
      <c r="F53" s="7" t="s">
        <v>21</v>
      </c>
      <c r="G53" s="7" t="s">
        <v>22</v>
      </c>
      <c r="H53" s="8" t="s">
        <v>85</v>
      </c>
      <c r="I53" s="9">
        <v>3734883562</v>
      </c>
      <c r="J53" s="9">
        <v>0</v>
      </c>
      <c r="K53" s="9">
        <v>0</v>
      </c>
      <c r="L53" s="9">
        <v>3734883562</v>
      </c>
      <c r="M53" s="9">
        <v>3734883562</v>
      </c>
      <c r="N53" s="9">
        <v>0</v>
      </c>
      <c r="O53" s="9">
        <v>3734883562</v>
      </c>
      <c r="P53" s="9">
        <v>208100000</v>
      </c>
      <c r="Q53" s="9">
        <v>208100000</v>
      </c>
      <c r="R53" s="5">
        <f t="shared" si="14"/>
        <v>0</v>
      </c>
      <c r="S53" s="6">
        <f t="shared" si="10"/>
        <v>1</v>
      </c>
      <c r="T53" s="6">
        <f t="shared" si="11"/>
        <v>5.5717935123140529E-2</v>
      </c>
      <c r="U53" s="6">
        <f t="shared" si="12"/>
        <v>5.5717935123140529E-2</v>
      </c>
    </row>
    <row r="54" spans="1:21" ht="63.75" customHeight="1" thickTop="1" thickBot="1">
      <c r="A54" s="7" t="s">
        <v>69</v>
      </c>
      <c r="B54" s="7" t="s">
        <v>74</v>
      </c>
      <c r="C54" s="7" t="s">
        <v>71</v>
      </c>
      <c r="D54" s="7" t="s">
        <v>21</v>
      </c>
      <c r="E54" s="7"/>
      <c r="F54" s="7" t="s">
        <v>73</v>
      </c>
      <c r="G54" s="7" t="s">
        <v>22</v>
      </c>
      <c r="H54" s="8" t="s">
        <v>85</v>
      </c>
      <c r="I54" s="9">
        <v>10265116438</v>
      </c>
      <c r="J54" s="9">
        <v>0</v>
      </c>
      <c r="K54" s="9">
        <v>0</v>
      </c>
      <c r="L54" s="9">
        <v>10265116438</v>
      </c>
      <c r="M54" s="9">
        <v>10265116438</v>
      </c>
      <c r="N54" s="9">
        <v>0</v>
      </c>
      <c r="O54" s="9">
        <v>10265116438</v>
      </c>
      <c r="P54" s="9">
        <v>7000000000</v>
      </c>
      <c r="Q54" s="9">
        <v>7000000000</v>
      </c>
      <c r="R54" s="5">
        <f t="shared" si="14"/>
        <v>0</v>
      </c>
      <c r="S54" s="6">
        <f t="shared" si="10"/>
        <v>1</v>
      </c>
      <c r="T54" s="6">
        <f t="shared" si="11"/>
        <v>0.68192114938774551</v>
      </c>
      <c r="U54" s="6">
        <f t="shared" si="12"/>
        <v>0.68192114938774551</v>
      </c>
    </row>
    <row r="55" spans="1:21" ht="73.5" customHeight="1" thickTop="1" thickBot="1">
      <c r="A55" s="7" t="s">
        <v>69</v>
      </c>
      <c r="B55" s="7" t="s">
        <v>74</v>
      </c>
      <c r="C55" s="7" t="s">
        <v>71</v>
      </c>
      <c r="D55" s="7" t="s">
        <v>36</v>
      </c>
      <c r="E55" s="7"/>
      <c r="F55" s="7" t="s">
        <v>21</v>
      </c>
      <c r="G55" s="7" t="s">
        <v>22</v>
      </c>
      <c r="H55" s="8" t="s">
        <v>86</v>
      </c>
      <c r="I55" s="9">
        <v>3354883562</v>
      </c>
      <c r="J55" s="9">
        <v>0</v>
      </c>
      <c r="K55" s="9">
        <v>0</v>
      </c>
      <c r="L55" s="9">
        <v>3354883562</v>
      </c>
      <c r="M55" s="9">
        <v>3240570391</v>
      </c>
      <c r="N55" s="9">
        <v>114313171</v>
      </c>
      <c r="O55" s="9">
        <v>3239428255</v>
      </c>
      <c r="P55" s="9">
        <v>798330973</v>
      </c>
      <c r="Q55" s="9">
        <v>769975866.5</v>
      </c>
      <c r="R55" s="5">
        <f t="shared" si="14"/>
        <v>115455307</v>
      </c>
      <c r="S55" s="6">
        <f t="shared" si="10"/>
        <v>0.96558589743389733</v>
      </c>
      <c r="T55" s="6">
        <f t="shared" si="11"/>
        <v>0.23796085862487529</v>
      </c>
      <c r="U55" s="6">
        <f t="shared" si="12"/>
        <v>0.22950896872289125</v>
      </c>
    </row>
    <row r="56" spans="1:21" ht="72.75" customHeight="1" thickTop="1" thickBot="1">
      <c r="A56" s="7" t="s">
        <v>69</v>
      </c>
      <c r="B56" s="7" t="s">
        <v>74</v>
      </c>
      <c r="C56" s="7" t="s">
        <v>71</v>
      </c>
      <c r="D56" s="7" t="s">
        <v>36</v>
      </c>
      <c r="E56" s="7"/>
      <c r="F56" s="7" t="s">
        <v>73</v>
      </c>
      <c r="G56" s="7" t="s">
        <v>22</v>
      </c>
      <c r="H56" s="8" t="s">
        <v>86</v>
      </c>
      <c r="I56" s="9">
        <v>9885116438</v>
      </c>
      <c r="J56" s="9">
        <v>0</v>
      </c>
      <c r="K56" s="9">
        <v>0</v>
      </c>
      <c r="L56" s="9">
        <v>9885116438</v>
      </c>
      <c r="M56" s="9">
        <v>9866542784</v>
      </c>
      <c r="N56" s="9">
        <v>18573654</v>
      </c>
      <c r="O56" s="9">
        <v>9865185645</v>
      </c>
      <c r="P56" s="9">
        <v>902249988</v>
      </c>
      <c r="Q56" s="9">
        <v>902249988</v>
      </c>
      <c r="R56" s="5">
        <f t="shared" si="14"/>
        <v>19930793</v>
      </c>
      <c r="S56" s="6">
        <f t="shared" si="10"/>
        <v>0.99798375738667244</v>
      </c>
      <c r="T56" s="6">
        <f t="shared" si="11"/>
        <v>9.1273582224242075E-2</v>
      </c>
      <c r="U56" s="6">
        <f t="shared" si="12"/>
        <v>9.1273582224242075E-2</v>
      </c>
    </row>
    <row r="57" spans="1:21" ht="50.1" customHeight="1" thickTop="1" thickBot="1">
      <c r="A57" s="7" t="s">
        <v>69</v>
      </c>
      <c r="B57" s="7" t="s">
        <v>74</v>
      </c>
      <c r="C57" s="7" t="s">
        <v>71</v>
      </c>
      <c r="D57" s="7" t="s">
        <v>87</v>
      </c>
      <c r="E57" s="7"/>
      <c r="F57" s="7" t="s">
        <v>21</v>
      </c>
      <c r="G57" s="7" t="s">
        <v>22</v>
      </c>
      <c r="H57" s="8" t="s">
        <v>88</v>
      </c>
      <c r="I57" s="9">
        <v>3000000000</v>
      </c>
      <c r="J57" s="9">
        <v>0</v>
      </c>
      <c r="K57" s="9">
        <v>0</v>
      </c>
      <c r="L57" s="9">
        <v>3000000000</v>
      </c>
      <c r="M57" s="9">
        <v>2918107569.5</v>
      </c>
      <c r="N57" s="9">
        <v>81892430.5</v>
      </c>
      <c r="O57" s="9">
        <v>1778107461.5</v>
      </c>
      <c r="P57" s="9">
        <v>604978834.5</v>
      </c>
      <c r="Q57" s="9">
        <v>604978834.5</v>
      </c>
      <c r="R57" s="5">
        <f t="shared" si="14"/>
        <v>1221892538.5</v>
      </c>
      <c r="S57" s="6">
        <f t="shared" si="10"/>
        <v>0.59270248716666663</v>
      </c>
      <c r="T57" s="6">
        <f t="shared" si="11"/>
        <v>0.2016596115</v>
      </c>
      <c r="U57" s="6">
        <f t="shared" si="12"/>
        <v>0.2016596115</v>
      </c>
    </row>
    <row r="58" spans="1:21" ht="50.1" customHeight="1" thickTop="1" thickBot="1">
      <c r="A58" s="7" t="s">
        <v>69</v>
      </c>
      <c r="B58" s="7" t="s">
        <v>74</v>
      </c>
      <c r="C58" s="7" t="s">
        <v>71</v>
      </c>
      <c r="D58" s="7" t="s">
        <v>73</v>
      </c>
      <c r="E58" s="7" t="s">
        <v>0</v>
      </c>
      <c r="F58" s="7" t="s">
        <v>89</v>
      </c>
      <c r="G58" s="7" t="s">
        <v>22</v>
      </c>
      <c r="H58" s="8" t="s">
        <v>90</v>
      </c>
      <c r="I58" s="9">
        <v>0</v>
      </c>
      <c r="J58" s="9">
        <v>21350000001</v>
      </c>
      <c r="K58" s="9">
        <v>0</v>
      </c>
      <c r="L58" s="9">
        <v>21350000001</v>
      </c>
      <c r="M58" s="9">
        <v>19816806149</v>
      </c>
      <c r="N58" s="9">
        <v>1533193852</v>
      </c>
      <c r="O58" s="9">
        <v>16936900001</v>
      </c>
      <c r="P58" s="9">
        <v>0</v>
      </c>
      <c r="Q58" s="9">
        <v>0</v>
      </c>
      <c r="R58" s="5">
        <f t="shared" si="14"/>
        <v>4413100000</v>
      </c>
      <c r="S58" s="6">
        <f t="shared" si="10"/>
        <v>0.79329742389726943</v>
      </c>
      <c r="T58" s="6">
        <f t="shared" si="11"/>
        <v>0</v>
      </c>
      <c r="U58" s="6">
        <f t="shared" si="12"/>
        <v>0</v>
      </c>
    </row>
    <row r="59" spans="1:21" ht="50.1" customHeight="1" thickTop="1" thickBot="1">
      <c r="A59" s="7" t="s">
        <v>69</v>
      </c>
      <c r="B59" s="7" t="s">
        <v>74</v>
      </c>
      <c r="C59" s="7" t="s">
        <v>71</v>
      </c>
      <c r="D59" s="7" t="s">
        <v>73</v>
      </c>
      <c r="E59" s="7" t="s">
        <v>0</v>
      </c>
      <c r="F59" s="7" t="s">
        <v>56</v>
      </c>
      <c r="G59" s="7" t="s">
        <v>22</v>
      </c>
      <c r="H59" s="8" t="s">
        <v>90</v>
      </c>
      <c r="I59" s="9">
        <v>0</v>
      </c>
      <c r="J59" s="9">
        <v>21350000001</v>
      </c>
      <c r="K59" s="9">
        <v>21350000001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5">
        <f t="shared" si="14"/>
        <v>0</v>
      </c>
      <c r="S59" s="6">
        <v>0</v>
      </c>
      <c r="T59" s="6">
        <v>0</v>
      </c>
      <c r="U59" s="6">
        <v>0</v>
      </c>
    </row>
    <row r="60" spans="1:21" ht="69" customHeight="1" thickTop="1" thickBot="1">
      <c r="A60" s="7" t="s">
        <v>69</v>
      </c>
      <c r="B60" s="7" t="s">
        <v>91</v>
      </c>
      <c r="C60" s="7" t="s">
        <v>71</v>
      </c>
      <c r="D60" s="7" t="s">
        <v>19</v>
      </c>
      <c r="E60" s="7"/>
      <c r="F60" s="7" t="s">
        <v>21</v>
      </c>
      <c r="G60" s="7" t="s">
        <v>22</v>
      </c>
      <c r="H60" s="8" t="s">
        <v>92</v>
      </c>
      <c r="I60" s="9">
        <v>380000000</v>
      </c>
      <c r="J60" s="9">
        <v>0</v>
      </c>
      <c r="K60" s="9">
        <v>0</v>
      </c>
      <c r="L60" s="9">
        <v>380000000</v>
      </c>
      <c r="M60" s="9">
        <v>265058919</v>
      </c>
      <c r="N60" s="9">
        <v>114941081</v>
      </c>
      <c r="O60" s="9">
        <v>261066739</v>
      </c>
      <c r="P60" s="9">
        <v>139587257</v>
      </c>
      <c r="Q60" s="9">
        <v>58102257</v>
      </c>
      <c r="R60" s="5">
        <f t="shared" si="14"/>
        <v>118933261</v>
      </c>
      <c r="S60" s="6">
        <f>+O60/L60</f>
        <v>0.68701773421052637</v>
      </c>
      <c r="T60" s="6">
        <f>+P60/L60</f>
        <v>0.36733488684210525</v>
      </c>
      <c r="U60" s="6">
        <f>+Q60/L60</f>
        <v>0.15290067631578946</v>
      </c>
    </row>
    <row r="61" spans="1:21" ht="72.75" customHeight="1" thickTop="1" thickBot="1">
      <c r="A61" s="7" t="s">
        <v>69</v>
      </c>
      <c r="B61" s="7" t="s">
        <v>91</v>
      </c>
      <c r="C61" s="7" t="s">
        <v>71</v>
      </c>
      <c r="D61" s="7" t="s">
        <v>30</v>
      </c>
      <c r="E61" s="7"/>
      <c r="F61" s="7" t="s">
        <v>21</v>
      </c>
      <c r="G61" s="7" t="s">
        <v>22</v>
      </c>
      <c r="H61" s="8" t="s">
        <v>93</v>
      </c>
      <c r="I61" s="9">
        <v>250000000</v>
      </c>
      <c r="J61" s="9">
        <v>0</v>
      </c>
      <c r="K61" s="9">
        <v>0</v>
      </c>
      <c r="L61" s="9">
        <v>250000000</v>
      </c>
      <c r="M61" s="9">
        <v>162910467</v>
      </c>
      <c r="N61" s="9">
        <v>87089533</v>
      </c>
      <c r="O61" s="9">
        <v>115910467</v>
      </c>
      <c r="P61" s="9">
        <v>72040861</v>
      </c>
      <c r="Q61" s="9">
        <v>59748116.600000001</v>
      </c>
      <c r="R61" s="5">
        <f t="shared" si="14"/>
        <v>134089533</v>
      </c>
      <c r="S61" s="6">
        <f>+O61/L61</f>
        <v>0.46364186800000001</v>
      </c>
      <c r="T61" s="6">
        <f>+P61/L61</f>
        <v>0.28816344399999999</v>
      </c>
      <c r="U61" s="6">
        <f>+Q61/L61</f>
        <v>0.23899246639999999</v>
      </c>
    </row>
    <row r="62" spans="1:21" ht="66.75" customHeight="1" thickTop="1">
      <c r="A62" s="34" t="s">
        <v>69</v>
      </c>
      <c r="B62" s="34" t="s">
        <v>94</v>
      </c>
      <c r="C62" s="34" t="s">
        <v>71</v>
      </c>
      <c r="D62" s="34" t="s">
        <v>19</v>
      </c>
      <c r="E62" s="34"/>
      <c r="F62" s="34" t="s">
        <v>21</v>
      </c>
      <c r="G62" s="34" t="s">
        <v>22</v>
      </c>
      <c r="H62" s="35" t="s">
        <v>95</v>
      </c>
      <c r="I62" s="36">
        <v>3871000000</v>
      </c>
      <c r="J62" s="36">
        <v>0</v>
      </c>
      <c r="K62" s="36">
        <v>0</v>
      </c>
      <c r="L62" s="36">
        <v>3871000000</v>
      </c>
      <c r="M62" s="36">
        <v>3871000000</v>
      </c>
      <c r="N62" s="36">
        <v>0</v>
      </c>
      <c r="O62" s="36">
        <v>1527368376</v>
      </c>
      <c r="P62" s="36">
        <v>302135440</v>
      </c>
      <c r="Q62" s="36">
        <v>302135440</v>
      </c>
      <c r="R62" s="37">
        <f t="shared" si="14"/>
        <v>2343631624</v>
      </c>
      <c r="S62" s="38">
        <f>+O62/L62</f>
        <v>0.39456687574270216</v>
      </c>
      <c r="T62" s="38">
        <f>+P62/L62</f>
        <v>7.8051004908292435E-2</v>
      </c>
      <c r="U62" s="38">
        <f>+Q62/L62</f>
        <v>7.8051004908292435E-2</v>
      </c>
    </row>
    <row r="63" spans="1:21" ht="50.1" customHeight="1">
      <c r="A63" s="39"/>
      <c r="B63" s="39"/>
      <c r="C63" s="39"/>
      <c r="D63" s="39"/>
      <c r="E63" s="39"/>
      <c r="F63" s="39"/>
      <c r="G63" s="39"/>
      <c r="H63" s="40" t="s">
        <v>99</v>
      </c>
      <c r="I63" s="41">
        <f>+I6+I38</f>
        <v>538407660000</v>
      </c>
      <c r="J63" s="41">
        <f t="shared" ref="J63:Q63" si="15">+J6+J38</f>
        <v>49154780602</v>
      </c>
      <c r="K63" s="41">
        <f t="shared" si="15"/>
        <v>22077390301</v>
      </c>
      <c r="L63" s="41">
        <f t="shared" si="15"/>
        <v>565485050301</v>
      </c>
      <c r="M63" s="41">
        <f t="shared" si="15"/>
        <v>513604616222</v>
      </c>
      <c r="N63" s="41">
        <f t="shared" si="15"/>
        <v>51880434079</v>
      </c>
      <c r="O63" s="41">
        <f t="shared" si="15"/>
        <v>478146064245.04999</v>
      </c>
      <c r="P63" s="41">
        <f t="shared" si="15"/>
        <v>199976784440.75</v>
      </c>
      <c r="Q63" s="41">
        <f t="shared" si="15"/>
        <v>168459939243.17999</v>
      </c>
      <c r="R63" s="42">
        <f t="shared" si="14"/>
        <v>87338986055.950012</v>
      </c>
      <c r="S63" s="43">
        <f>+O63/L63</f>
        <v>0.84555031824544136</v>
      </c>
      <c r="T63" s="43">
        <f>+P63/L63</f>
        <v>0.35363761488355011</v>
      </c>
      <c r="U63" s="43">
        <f>+Q63/L63</f>
        <v>0.29790343556122495</v>
      </c>
    </row>
    <row r="64" spans="1:21">
      <c r="A64" s="29" t="s">
        <v>111</v>
      </c>
      <c r="B64" s="30"/>
      <c r="C64" s="30"/>
      <c r="D64" s="30"/>
      <c r="E64" s="30"/>
      <c r="F64" s="29"/>
      <c r="G64" s="29"/>
      <c r="H64" s="29"/>
      <c r="I64" s="29"/>
      <c r="J64" s="29"/>
      <c r="K64" s="29"/>
      <c r="L64" s="29"/>
      <c r="M64" s="30"/>
      <c r="N64" s="30"/>
      <c r="O64" s="30"/>
      <c r="P64" s="30"/>
      <c r="Q64" s="31"/>
      <c r="R64" s="31"/>
      <c r="S64" s="1"/>
      <c r="T64" s="1"/>
      <c r="U64" s="1"/>
    </row>
    <row r="65" spans="1:21">
      <c r="A65" s="29" t="s">
        <v>114</v>
      </c>
      <c r="B65" s="30"/>
      <c r="C65" s="30"/>
      <c r="D65" s="30"/>
      <c r="E65" s="30"/>
      <c r="F65" s="29"/>
      <c r="G65" s="29"/>
      <c r="H65" s="29"/>
      <c r="I65" s="29"/>
      <c r="J65" s="29"/>
      <c r="K65" s="29"/>
      <c r="L65" s="29"/>
      <c r="M65" s="30"/>
      <c r="N65" s="30"/>
      <c r="O65" s="30"/>
      <c r="P65" s="30"/>
      <c r="Q65" s="31"/>
      <c r="R65" s="31"/>
      <c r="S65" s="1"/>
      <c r="T65" s="1"/>
      <c r="U65" s="1"/>
    </row>
    <row r="66" spans="1:21">
      <c r="A66" s="29" t="s">
        <v>113</v>
      </c>
      <c r="B66" s="30"/>
      <c r="C66" s="30"/>
      <c r="D66" s="30"/>
      <c r="E66" s="30"/>
      <c r="F66" s="29"/>
      <c r="G66" s="29"/>
      <c r="H66" s="29"/>
      <c r="I66" s="29"/>
      <c r="J66" s="29"/>
      <c r="K66" s="29"/>
      <c r="L66" s="29"/>
      <c r="M66" s="30"/>
      <c r="N66" s="30"/>
      <c r="O66" s="30"/>
      <c r="P66" s="30"/>
      <c r="Q66" s="31"/>
      <c r="R66" s="31"/>
      <c r="S66" s="1"/>
      <c r="T66" s="1"/>
      <c r="U66" s="1"/>
    </row>
    <row r="67" spans="1:21">
      <c r="A67" s="29" t="s">
        <v>115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2"/>
      <c r="O67" s="32"/>
      <c r="P67" s="32"/>
      <c r="Q67" s="32"/>
      <c r="R67" s="32"/>
      <c r="S67" s="1"/>
      <c r="T67" s="1"/>
      <c r="U67" s="1"/>
    </row>
    <row r="68" spans="1:21">
      <c r="A68" s="29" t="s">
        <v>112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2"/>
      <c r="O68" s="32"/>
      <c r="P68" s="32"/>
      <c r="Q68" s="32"/>
      <c r="R68" s="32"/>
      <c r="S68" s="1"/>
      <c r="T68" s="1"/>
      <c r="U68" s="1"/>
    </row>
    <row r="69" spans="1:21">
      <c r="S69" s="1"/>
      <c r="T69" s="1"/>
      <c r="U69" s="1"/>
    </row>
    <row r="70" spans="1:21">
      <c r="S70" s="1"/>
      <c r="T70" s="1"/>
      <c r="U70" s="1"/>
    </row>
    <row r="71" spans="1:21">
      <c r="S71" s="1"/>
      <c r="T71" s="1"/>
      <c r="U71" s="1"/>
    </row>
    <row r="72" spans="1:21">
      <c r="S72" s="1"/>
      <c r="T72" s="1"/>
      <c r="U72" s="1"/>
    </row>
    <row r="73" spans="1:21">
      <c r="S73" s="1"/>
      <c r="T73" s="1"/>
      <c r="U73" s="1"/>
    </row>
    <row r="74" spans="1:21">
      <c r="S74" s="1"/>
      <c r="T74" s="1"/>
      <c r="U74" s="1"/>
    </row>
    <row r="75" spans="1:21">
      <c r="S75" s="1"/>
      <c r="T75" s="1"/>
      <c r="U75" s="1"/>
    </row>
    <row r="76" spans="1:21">
      <c r="S76" s="1"/>
      <c r="T76" s="1"/>
      <c r="U76" s="1"/>
    </row>
    <row r="77" spans="1:21">
      <c r="S77" s="1"/>
      <c r="T77" s="1"/>
      <c r="U77" s="1"/>
    </row>
    <row r="78" spans="1:21">
      <c r="S78" s="1"/>
      <c r="T78" s="1"/>
      <c r="U78" s="1"/>
    </row>
    <row r="79" spans="1:21">
      <c r="S79" s="1"/>
      <c r="T79" s="1"/>
      <c r="U79" s="1"/>
    </row>
    <row r="80" spans="1:21">
      <c r="S80" s="1"/>
      <c r="T80" s="1"/>
      <c r="U80" s="1"/>
    </row>
    <row r="81" spans="19:21">
      <c r="S81" s="1"/>
      <c r="T81" s="1"/>
      <c r="U81" s="1"/>
    </row>
    <row r="82" spans="19:21">
      <c r="S82" s="1"/>
      <c r="T82" s="1"/>
      <c r="U82" s="1"/>
    </row>
    <row r="83" spans="19:21">
      <c r="S83" s="1"/>
      <c r="T83" s="1"/>
      <c r="U83" s="1"/>
    </row>
    <row r="84" spans="19:21">
      <c r="S84" s="1"/>
      <c r="T84" s="1"/>
      <c r="U84" s="1"/>
    </row>
    <row r="85" spans="19:21">
      <c r="S85" s="1"/>
      <c r="T85" s="1"/>
      <c r="U85" s="1"/>
    </row>
    <row r="86" spans="19:21">
      <c r="S86" s="1"/>
      <c r="T86" s="1"/>
      <c r="U86" s="1"/>
    </row>
    <row r="87" spans="19:21">
      <c r="S87" s="1"/>
      <c r="T87" s="1"/>
      <c r="U87" s="1"/>
    </row>
    <row r="88" spans="19:21">
      <c r="S88" s="1"/>
      <c r="T88" s="1"/>
      <c r="U88" s="1"/>
    </row>
    <row r="89" spans="19:21">
      <c r="S89" s="1"/>
      <c r="T89" s="1"/>
      <c r="U89" s="1"/>
    </row>
    <row r="90" spans="19:21">
      <c r="S90" s="1"/>
      <c r="T90" s="1"/>
      <c r="U90" s="1"/>
    </row>
    <row r="91" spans="19:21">
      <c r="S91" s="1"/>
      <c r="T91" s="1"/>
      <c r="U91" s="1"/>
    </row>
    <row r="92" spans="19:21">
      <c r="S92" s="1"/>
      <c r="T92" s="1"/>
      <c r="U92" s="1"/>
    </row>
  </sheetData>
  <mergeCells count="2">
    <mergeCell ref="A1:U1"/>
    <mergeCell ref="A2:U2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2017-07-05T19:41:10Z</cp:lastPrinted>
  <dcterms:created xsi:type="dcterms:W3CDTF">2017-07-04T13:33:39Z</dcterms:created>
  <dcterms:modified xsi:type="dcterms:W3CDTF">2017-07-05T20:24:29Z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