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17\WEB\FEBRERO\PDF\"/>
    </mc:Choice>
  </mc:AlternateContent>
  <bookViews>
    <workbookView xWindow="240" yWindow="120" windowWidth="18060" windowHeight="7050"/>
  </bookViews>
  <sheets>
    <sheet name="DIRECCIÓN DE COMERCIO EXTERIOR " sheetId="1" r:id="rId1"/>
  </sheets>
  <definedNames>
    <definedName name="_xlnm.Print_Titles" localSheetId="0">'DIRECCIÓN DE COMERCIO EXTERIOR '!#REF!</definedName>
  </definedNames>
  <calcPr calcId="152511"/>
</workbook>
</file>

<file path=xl/calcChain.xml><?xml version="1.0" encoding="utf-8"?>
<calcChain xmlns="http://schemas.openxmlformats.org/spreadsheetml/2006/main">
  <c r="S7" i="1" l="1"/>
  <c r="R7" i="1"/>
  <c r="Q7" i="1"/>
  <c r="P7" i="1"/>
  <c r="O7" i="1"/>
  <c r="N7" i="1"/>
  <c r="M7" i="1"/>
  <c r="L7" i="1"/>
  <c r="K7" i="1"/>
  <c r="K6" i="1" s="1"/>
  <c r="J7" i="1"/>
  <c r="Q6" i="1" l="1"/>
  <c r="S6" i="1"/>
  <c r="M6" i="1"/>
  <c r="W6" i="1" s="1"/>
  <c r="S15" i="1"/>
  <c r="R15" i="1"/>
  <c r="R6" i="1" s="1"/>
  <c r="R20" i="1" s="1"/>
  <c r="Q15" i="1"/>
  <c r="P15" i="1"/>
  <c r="P6" i="1" s="1"/>
  <c r="P20" i="1" s="1"/>
  <c r="O15" i="1"/>
  <c r="O6" i="1" s="1"/>
  <c r="N15" i="1"/>
  <c r="N6" i="1" s="1"/>
  <c r="N20" i="1" s="1"/>
  <c r="M15" i="1"/>
  <c r="L15" i="1"/>
  <c r="L6" i="1" s="1"/>
  <c r="L20" i="1" s="1"/>
  <c r="J15" i="1"/>
  <c r="J6" i="1" s="1"/>
  <c r="S18" i="1"/>
  <c r="R18" i="1"/>
  <c r="Q18" i="1"/>
  <c r="U18" i="1" s="1"/>
  <c r="P18" i="1"/>
  <c r="O18" i="1"/>
  <c r="N18" i="1"/>
  <c r="M18" i="1"/>
  <c r="L18" i="1"/>
  <c r="K18" i="1"/>
  <c r="K20" i="1" s="1"/>
  <c r="J18" i="1"/>
  <c r="W19" i="1"/>
  <c r="V19" i="1"/>
  <c r="U19" i="1"/>
  <c r="T19" i="1"/>
  <c r="V18" i="1"/>
  <c r="T18" i="1"/>
  <c r="W17" i="1"/>
  <c r="V17" i="1"/>
  <c r="U17" i="1"/>
  <c r="T17" i="1"/>
  <c r="W16" i="1"/>
  <c r="V16" i="1"/>
  <c r="U16" i="1"/>
  <c r="T16" i="1"/>
  <c r="U15" i="1"/>
  <c r="T15" i="1"/>
  <c r="W14" i="1"/>
  <c r="V14" i="1"/>
  <c r="U14" i="1"/>
  <c r="T14" i="1"/>
  <c r="W13" i="1"/>
  <c r="V13" i="1"/>
  <c r="U13" i="1"/>
  <c r="T13" i="1"/>
  <c r="W12" i="1"/>
  <c r="V12" i="1"/>
  <c r="U12" i="1"/>
  <c r="T12" i="1"/>
  <c r="W11" i="1"/>
  <c r="V11" i="1"/>
  <c r="U11" i="1"/>
  <c r="T11" i="1"/>
  <c r="W10" i="1"/>
  <c r="V10" i="1"/>
  <c r="U10" i="1"/>
  <c r="T10" i="1"/>
  <c r="W9" i="1"/>
  <c r="V9" i="1"/>
  <c r="U9" i="1"/>
  <c r="T9" i="1"/>
  <c r="W8" i="1"/>
  <c r="V8" i="1"/>
  <c r="U8" i="1"/>
  <c r="T8" i="1"/>
  <c r="W7" i="1"/>
  <c r="V7" i="1"/>
  <c r="U7" i="1"/>
  <c r="T7" i="1"/>
  <c r="U6" i="1"/>
  <c r="T6" i="1" l="1"/>
  <c r="W18" i="1"/>
  <c r="J20" i="1"/>
  <c r="W15" i="1"/>
  <c r="M20" i="1"/>
  <c r="V20" i="1" s="1"/>
  <c r="Q20" i="1"/>
  <c r="V6" i="1"/>
  <c r="V15" i="1"/>
  <c r="S20" i="1"/>
  <c r="W20" i="1" s="1"/>
  <c r="O20" i="1"/>
  <c r="U20" i="1" l="1"/>
  <c r="T20" i="1"/>
</calcChain>
</file>

<file path=xl/sharedStrings.xml><?xml version="1.0" encoding="utf-8"?>
<sst xmlns="http://schemas.openxmlformats.org/spreadsheetml/2006/main" count="132" uniqueCount="61">
  <si>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</si>
  <si>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</si>
  <si>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</si>
  <si>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</si>
  <si>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</si>
  <si>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</si>
  <si>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</si>
  <si>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</si>
  <si>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</si>
  <si>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</si>
  <si>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</t>
  </si>
  <si>
    <t>1</t>
  </si>
  <si>
    <t>0</t>
  </si>
  <si>
    <t>Nación</t>
  </si>
  <si>
    <t>SUELDOS DE PERSONAL DE NOMINA</t>
  </si>
  <si>
    <t>4</t>
  </si>
  <si>
    <t>PRIMA TECNICA</t>
  </si>
  <si>
    <t>5</t>
  </si>
  <si>
    <t>OTROS</t>
  </si>
  <si>
    <t>9</t>
  </si>
  <si>
    <t>HORAS EXTRAS, DIAS FESTIVOS E INDEMNIZACION POR VACACIONES</t>
  </si>
  <si>
    <t>2</t>
  </si>
  <si>
    <t>SERVICIOS PERSONALES INDIRECTOS</t>
  </si>
  <si>
    <t>CONTRIBUCIONES INHERENTES A LA NOMINA SECTOR PRIVADO Y PUBLICO</t>
  </si>
  <si>
    <t>3</t>
  </si>
  <si>
    <t>IMPUESTOS Y MULTAS</t>
  </si>
  <si>
    <t>ADQUISICION DE BIENES Y SERVICIOS</t>
  </si>
  <si>
    <t>SSF</t>
  </si>
  <si>
    <t>8</t>
  </si>
  <si>
    <t>C</t>
  </si>
  <si>
    <t>3501</t>
  </si>
  <si>
    <t>0200</t>
  </si>
  <si>
    <t>16</t>
  </si>
  <si>
    <t>OTROS GASTOS PERSONALES - DISTRIBUCION PREVIO CONCEPTO DGPPN</t>
  </si>
  <si>
    <t>IMPLANTACION DEL PROGRAMA DE APOYO INTEGRAL PARA LOS USUARIOS DE COMERCIO EXTERIOR</t>
  </si>
  <si>
    <t>GASTOS DE PERSONAL</t>
  </si>
  <si>
    <t>GASTOS GENERALES</t>
  </si>
  <si>
    <t xml:space="preserve">GASTOS DE INVERSION </t>
  </si>
  <si>
    <t>TOTAL PRESUPUESTO A+C</t>
  </si>
  <si>
    <t>GASTOS DE FUNCIONAMIENTO</t>
  </si>
  <si>
    <t>PAGO/APR</t>
  </si>
  <si>
    <t>MINISTERIO DE COMERCIO INDUSTRIA Y TURISMO</t>
  </si>
  <si>
    <t>INFORME DE EJECUCIÓN PRESUPUESTAL ACUMULADA CON CORTE AL 28 DE FEBRERO DE 2017</t>
  </si>
  <si>
    <t>GENERADO: MARZO 01 DE 2017</t>
  </si>
  <si>
    <t>COMP/ APR</t>
  </si>
  <si>
    <t>OBLIG/ APR</t>
  </si>
  <si>
    <t>Fuente :Sistema Integrado de Información Financiera SIIF Nación</t>
  </si>
  <si>
    <t>Nota1:Ley No.1815 del 7 de Diciembre de 2016 " Por la cual se decreta el presupuesto de rentas y recursos de capital y ley de apropiaciones para la Vigencia Fiscal del 1° de Enero al 31 de Diciembre de 2017"</t>
  </si>
  <si>
    <t>Nota2: Decreto No. 2170 del 27 de Diciembre de 2016 " Por el cual se liquida el Presupuesto General de La Nación para la vigencia fiscal de 2017, se detallan las apropiaciones y se clasifican y definen los gastos "</t>
  </si>
  <si>
    <t xml:space="preserve">UNIDAD EJCUTORA 3501-02 DIRECCIÓN GENERAL DE COMERCIO EXTERIOR </t>
  </si>
  <si>
    <t>APR. INICIAL             ($)</t>
  </si>
  <si>
    <t>APR. ADICIONADA        ($)</t>
  </si>
  <si>
    <t>APR. REDUCIDA         ($)</t>
  </si>
  <si>
    <t>APR. VIGENTE          ($)</t>
  </si>
  <si>
    <t>APR BLOQUEADA            ($)</t>
  </si>
  <si>
    <t>CDP                                     ($)</t>
  </si>
  <si>
    <t>APR. DISPONIBLE           ($)</t>
  </si>
  <si>
    <t>COMPROMISO              ($)</t>
  </si>
  <si>
    <t>OBLIGACION                 ($)</t>
  </si>
  <si>
    <t>PAGOS                     ($)</t>
  </si>
  <si>
    <t>APROPIACIÓN SIN COMPROMETER                  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</si>
</sst>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0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8"/>
      <color rgb="FF00000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26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10" fontId="1" fillId="0" borderId="0" xfId="0" applyNumberFormat="1" applyFont="1" applyFill="1" applyBorder="1"/>
    <xf numFmtId="0" fontId="3" fillId="2" borderId="1" xfId="0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/>
    <xf numFmtId="0" fontId="4" fillId="0" borderId="0" xfId="0" applyFont="1" applyFill="1" applyBorder="1"/>
    <xf numFmtId="0" fontId="8" fillId="0" borderId="1" xfId="0" applyNumberFormat="1" applyFont="1" applyFill="1" applyBorder="1" applyAlignment="1">
      <alignment horizontal="center" vertical="center" wrapText="1" readingOrder="1"/>
    </xf>
    <xf numFmtId="0" fontId="8" fillId="0" borderId="1" xfId="0" applyNumberFormat="1" applyFont="1" applyFill="1" applyBorder="1" applyAlignment="1">
      <alignment horizontal="left" vertical="center" wrapText="1" readingOrder="1"/>
    </xf>
    <xf numFmtId="164" fontId="8" fillId="0" borderId="1" xfId="0" applyNumberFormat="1" applyFont="1" applyFill="1" applyBorder="1" applyAlignment="1">
      <alignment horizontal="right" vertical="center" wrapText="1" readingOrder="1"/>
    </xf>
    <xf numFmtId="10" fontId="4" fillId="0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left" vertical="center" wrapText="1" readingOrder="1"/>
    </xf>
    <xf numFmtId="164" fontId="3" fillId="2" borderId="1" xfId="0" applyNumberFormat="1" applyFont="1" applyFill="1" applyBorder="1" applyAlignment="1">
      <alignment horizontal="right" vertical="center" wrapText="1" readingOrder="1"/>
    </xf>
    <xf numFmtId="10" fontId="9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 readingOrder="1"/>
    </xf>
    <xf numFmtId="0" fontId="8" fillId="2" borderId="1" xfId="0" applyNumberFormat="1" applyFont="1" applyFill="1" applyBorder="1" applyAlignment="1">
      <alignment horizontal="left" vertical="center" wrapText="1" readingOrder="1"/>
    </xf>
    <xf numFmtId="164" fontId="8" fillId="2" borderId="1" xfId="0" applyNumberFormat="1" applyFont="1" applyFill="1" applyBorder="1" applyAlignment="1">
      <alignment horizontal="right" vertical="center" wrapText="1" readingOrder="1"/>
    </xf>
    <xf numFmtId="10" fontId="4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Continuous" vertical="center" wrapText="1"/>
    </xf>
    <xf numFmtId="0" fontId="5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right" vertical="center" wrapText="1"/>
    </xf>
    <xf numFmtId="165" fontId="9" fillId="2" borderId="1" xfId="0" applyNumberFormat="1" applyFont="1" applyFill="1" applyBorder="1" applyAlignment="1">
      <alignment horizontal="right" vertical="center" wrapText="1"/>
    </xf>
    <xf numFmtId="165" fontId="4" fillId="2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4"/>
  <sheetViews>
    <sheetView showGridLines="0" tabSelected="1" topLeftCell="D1" workbookViewId="0">
      <selection sqref="A1:W1"/>
    </sheetView>
  </sheetViews>
  <sheetFormatPr baseColWidth="10" defaultRowHeight="15"/>
  <cols>
    <col min="1" max="1" width="4.5703125" customWidth="1"/>
    <col min="2" max="2" width="4.42578125" customWidth="1"/>
    <col min="3" max="3" width="5" customWidth="1"/>
    <col min="4" max="5" width="4.5703125" customWidth="1"/>
    <col min="6" max="6" width="8.140625" customWidth="1"/>
    <col min="7" max="7" width="3.85546875" customWidth="1"/>
    <col min="8" max="8" width="4.5703125" customWidth="1"/>
    <col min="9" max="9" width="27.5703125" customWidth="1"/>
    <col min="10" max="10" width="16.85546875" customWidth="1"/>
    <col min="11" max="11" width="17.28515625" customWidth="1"/>
    <col min="12" max="12" width="16" customWidth="1"/>
    <col min="13" max="13" width="16.85546875" customWidth="1"/>
    <col min="14" max="14" width="15.7109375" customWidth="1"/>
    <col min="15" max="15" width="16.85546875" customWidth="1"/>
    <col min="16" max="16" width="15.85546875" customWidth="1"/>
    <col min="17" max="18" width="15.28515625" customWidth="1"/>
    <col min="19" max="19" width="14.5703125" customWidth="1"/>
    <col min="20" max="20" width="16.140625" customWidth="1"/>
    <col min="21" max="21" width="7.28515625" customWidth="1"/>
    <col min="22" max="22" width="6.7109375" customWidth="1"/>
    <col min="23" max="23" width="6.42578125" customWidth="1"/>
  </cols>
  <sheetData>
    <row r="1" spans="1:24">
      <c r="A1" s="18" t="s">
        <v>41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4">
      <c r="A2" s="18" t="s">
        <v>42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</row>
    <row r="3" spans="1:24">
      <c r="A3" s="18" t="s">
        <v>49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</row>
    <row r="4" spans="1:24" ht="15.7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21" t="s">
        <v>43</v>
      </c>
      <c r="U4" s="21"/>
      <c r="V4" s="21"/>
      <c r="W4" s="21"/>
    </row>
    <row r="5" spans="1:24" ht="35.25" thickTop="1" thickBot="1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50</v>
      </c>
      <c r="K5" s="3" t="s">
        <v>51</v>
      </c>
      <c r="L5" s="3" t="s">
        <v>52</v>
      </c>
      <c r="M5" s="3" t="s">
        <v>53</v>
      </c>
      <c r="N5" s="3" t="s">
        <v>54</v>
      </c>
      <c r="O5" s="3" t="s">
        <v>55</v>
      </c>
      <c r="P5" s="3" t="s">
        <v>56</v>
      </c>
      <c r="Q5" s="3" t="s">
        <v>57</v>
      </c>
      <c r="R5" s="3" t="s">
        <v>58</v>
      </c>
      <c r="S5" s="3" t="s">
        <v>59</v>
      </c>
      <c r="T5" s="17" t="s">
        <v>60</v>
      </c>
      <c r="U5" s="17" t="s">
        <v>44</v>
      </c>
      <c r="V5" s="17" t="s">
        <v>45</v>
      </c>
      <c r="W5" s="17" t="s">
        <v>40</v>
      </c>
      <c r="X5" s="2"/>
    </row>
    <row r="6" spans="1:24" ht="35.1" customHeight="1" thickTop="1" thickBot="1">
      <c r="A6" s="6" t="s">
        <v>10</v>
      </c>
      <c r="B6" s="6"/>
      <c r="C6" s="6"/>
      <c r="D6" s="6"/>
      <c r="E6" s="6"/>
      <c r="F6" s="6"/>
      <c r="G6" s="6"/>
      <c r="H6" s="6"/>
      <c r="I6" s="7" t="s">
        <v>39</v>
      </c>
      <c r="J6" s="8">
        <f>+J7+J15</f>
        <v>13237633333</v>
      </c>
      <c r="K6" s="8">
        <f t="shared" ref="K6:S6" si="0">+K7+K15</f>
        <v>0</v>
      </c>
      <c r="L6" s="8">
        <f t="shared" si="0"/>
        <v>0</v>
      </c>
      <c r="M6" s="8">
        <f t="shared" si="0"/>
        <v>13237633333</v>
      </c>
      <c r="N6" s="8">
        <f t="shared" si="0"/>
        <v>688000000</v>
      </c>
      <c r="O6" s="8">
        <f t="shared" si="0"/>
        <v>11655393440.6</v>
      </c>
      <c r="P6" s="8">
        <f t="shared" si="0"/>
        <v>894239892.39999998</v>
      </c>
      <c r="Q6" s="8">
        <f t="shared" si="0"/>
        <v>2694253782.4899998</v>
      </c>
      <c r="R6" s="8">
        <f t="shared" si="0"/>
        <v>1545468328.3899999</v>
      </c>
      <c r="S6" s="8">
        <f t="shared" si="0"/>
        <v>1526962634.9400001</v>
      </c>
      <c r="T6" s="22">
        <f t="shared" ref="T6:T14" si="1">+M6-Q6</f>
        <v>10543379550.51</v>
      </c>
      <c r="U6" s="9">
        <f t="shared" ref="U6:U14" si="2">+Q6/M6</f>
        <v>0.20352986932894673</v>
      </c>
      <c r="V6" s="9">
        <f t="shared" ref="V6:V14" si="3">+R6/M6</f>
        <v>0.11674808400511541</v>
      </c>
      <c r="W6" s="9">
        <f t="shared" ref="W6:W14" si="4">+S6/M6</f>
        <v>0.11535012313216488</v>
      </c>
      <c r="X6" s="2"/>
    </row>
    <row r="7" spans="1:24" ht="35.1" customHeight="1" thickTop="1" thickBot="1">
      <c r="A7" s="3" t="s">
        <v>10</v>
      </c>
      <c r="B7" s="3">
        <v>1</v>
      </c>
      <c r="C7" s="3"/>
      <c r="D7" s="3"/>
      <c r="E7" s="3"/>
      <c r="F7" s="3"/>
      <c r="G7" s="3"/>
      <c r="H7" s="3"/>
      <c r="I7" s="10" t="s">
        <v>35</v>
      </c>
      <c r="J7" s="11">
        <f>SUM(J8:J14)</f>
        <v>11515483333</v>
      </c>
      <c r="K7" s="11">
        <f t="shared" ref="K7:S7" si="5">SUM(K8:K14)</f>
        <v>0</v>
      </c>
      <c r="L7" s="11">
        <f t="shared" si="5"/>
        <v>0</v>
      </c>
      <c r="M7" s="11">
        <f t="shared" si="5"/>
        <v>11515483333</v>
      </c>
      <c r="N7" s="11">
        <f t="shared" si="5"/>
        <v>688000000</v>
      </c>
      <c r="O7" s="11">
        <f t="shared" si="5"/>
        <v>10139286905</v>
      </c>
      <c r="P7" s="11">
        <f t="shared" si="5"/>
        <v>688196428</v>
      </c>
      <c r="Q7" s="11">
        <f t="shared" si="5"/>
        <v>1428980590.9699998</v>
      </c>
      <c r="R7" s="11">
        <f t="shared" si="5"/>
        <v>1347112322.9699998</v>
      </c>
      <c r="S7" s="11">
        <f t="shared" si="5"/>
        <v>1343723646.71</v>
      </c>
      <c r="T7" s="23">
        <f t="shared" si="1"/>
        <v>10086502742.030001</v>
      </c>
      <c r="U7" s="12">
        <f t="shared" si="2"/>
        <v>0.12409210709158514</v>
      </c>
      <c r="V7" s="12">
        <f t="shared" si="3"/>
        <v>0.1169826992072118</v>
      </c>
      <c r="W7" s="12">
        <f t="shared" si="4"/>
        <v>0.11668842790638947</v>
      </c>
      <c r="X7" s="2"/>
    </row>
    <row r="8" spans="1:24" ht="35.1" customHeight="1" thickTop="1" thickBot="1">
      <c r="A8" s="6" t="s">
        <v>10</v>
      </c>
      <c r="B8" s="6" t="s">
        <v>11</v>
      </c>
      <c r="C8" s="6" t="s">
        <v>12</v>
      </c>
      <c r="D8" s="6" t="s">
        <v>11</v>
      </c>
      <c r="E8" s="6" t="s">
        <v>11</v>
      </c>
      <c r="F8" s="6" t="s">
        <v>13</v>
      </c>
      <c r="G8" s="6" t="s">
        <v>32</v>
      </c>
      <c r="H8" s="6" t="s">
        <v>27</v>
      </c>
      <c r="I8" s="7" t="s">
        <v>14</v>
      </c>
      <c r="J8" s="8">
        <v>5905600000</v>
      </c>
      <c r="K8" s="8">
        <v>0</v>
      </c>
      <c r="L8" s="8">
        <v>0</v>
      </c>
      <c r="M8" s="8">
        <v>5905600000</v>
      </c>
      <c r="N8" s="8">
        <v>0</v>
      </c>
      <c r="O8" s="8">
        <v>5405600000</v>
      </c>
      <c r="P8" s="8">
        <v>500000000</v>
      </c>
      <c r="Q8" s="8">
        <v>815290483</v>
      </c>
      <c r="R8" s="8">
        <v>815290483</v>
      </c>
      <c r="S8" s="8">
        <v>815290483</v>
      </c>
      <c r="T8" s="22">
        <f t="shared" si="1"/>
        <v>5090309517</v>
      </c>
      <c r="U8" s="9">
        <f t="shared" si="2"/>
        <v>0.1380537935180168</v>
      </c>
      <c r="V8" s="9">
        <f t="shared" si="3"/>
        <v>0.1380537935180168</v>
      </c>
      <c r="W8" s="9">
        <f t="shared" si="4"/>
        <v>0.1380537935180168</v>
      </c>
      <c r="X8" s="2"/>
    </row>
    <row r="9" spans="1:24" ht="35.1" customHeight="1" thickTop="1" thickBot="1">
      <c r="A9" s="6" t="s">
        <v>10</v>
      </c>
      <c r="B9" s="6" t="s">
        <v>11</v>
      </c>
      <c r="C9" s="6" t="s">
        <v>12</v>
      </c>
      <c r="D9" s="6" t="s">
        <v>11</v>
      </c>
      <c r="E9" s="6" t="s">
        <v>15</v>
      </c>
      <c r="F9" s="6" t="s">
        <v>13</v>
      </c>
      <c r="G9" s="6" t="s">
        <v>32</v>
      </c>
      <c r="H9" s="6" t="s">
        <v>27</v>
      </c>
      <c r="I9" s="7" t="s">
        <v>16</v>
      </c>
      <c r="J9" s="8">
        <v>591300000</v>
      </c>
      <c r="K9" s="8">
        <v>0</v>
      </c>
      <c r="L9" s="8">
        <v>0</v>
      </c>
      <c r="M9" s="8">
        <v>591300000</v>
      </c>
      <c r="N9" s="8">
        <v>0</v>
      </c>
      <c r="O9" s="8">
        <v>491300000</v>
      </c>
      <c r="P9" s="8">
        <v>100000000</v>
      </c>
      <c r="Q9" s="8">
        <v>76600641.170000002</v>
      </c>
      <c r="R9" s="8">
        <v>76600641.170000002</v>
      </c>
      <c r="S9" s="8">
        <v>76600641.170000002</v>
      </c>
      <c r="T9" s="22">
        <f t="shared" si="1"/>
        <v>514699358.82999998</v>
      </c>
      <c r="U9" s="9">
        <f t="shared" si="2"/>
        <v>0.12954615452393031</v>
      </c>
      <c r="V9" s="9">
        <f t="shared" si="3"/>
        <v>0.12954615452393031</v>
      </c>
      <c r="W9" s="9">
        <f t="shared" si="4"/>
        <v>0.12954615452393031</v>
      </c>
      <c r="X9" s="2"/>
    </row>
    <row r="10" spans="1:24" ht="35.1" customHeight="1" thickTop="1" thickBot="1">
      <c r="A10" s="6" t="s">
        <v>10</v>
      </c>
      <c r="B10" s="6" t="s">
        <v>11</v>
      </c>
      <c r="C10" s="6" t="s">
        <v>12</v>
      </c>
      <c r="D10" s="6" t="s">
        <v>11</v>
      </c>
      <c r="E10" s="6" t="s">
        <v>17</v>
      </c>
      <c r="F10" s="6" t="s">
        <v>13</v>
      </c>
      <c r="G10" s="6" t="s">
        <v>32</v>
      </c>
      <c r="H10" s="6" t="s">
        <v>27</v>
      </c>
      <c r="I10" s="7" t="s">
        <v>18</v>
      </c>
      <c r="J10" s="8">
        <v>1558200000</v>
      </c>
      <c r="K10" s="8">
        <v>0</v>
      </c>
      <c r="L10" s="8">
        <v>0</v>
      </c>
      <c r="M10" s="8">
        <v>1558200000</v>
      </c>
      <c r="N10" s="8">
        <v>0</v>
      </c>
      <c r="O10" s="8">
        <v>1537000000</v>
      </c>
      <c r="P10" s="8">
        <v>21200000</v>
      </c>
      <c r="Q10" s="8">
        <v>83589202.299999997</v>
      </c>
      <c r="R10" s="8">
        <v>83589202.299999997</v>
      </c>
      <c r="S10" s="8">
        <v>81340339.299999997</v>
      </c>
      <c r="T10" s="22">
        <f t="shared" si="1"/>
        <v>1474610797.7</v>
      </c>
      <c r="U10" s="9">
        <f t="shared" si="2"/>
        <v>5.3644719740726481E-2</v>
      </c>
      <c r="V10" s="9">
        <f t="shared" si="3"/>
        <v>5.3644719740726481E-2</v>
      </c>
      <c r="W10" s="9">
        <f t="shared" si="4"/>
        <v>5.2201475612886662E-2</v>
      </c>
      <c r="X10" s="2"/>
    </row>
    <row r="11" spans="1:24" ht="35.1" customHeight="1" thickTop="1" thickBot="1">
      <c r="A11" s="6" t="s">
        <v>10</v>
      </c>
      <c r="B11" s="6" t="s">
        <v>11</v>
      </c>
      <c r="C11" s="6" t="s">
        <v>12</v>
      </c>
      <c r="D11" s="6" t="s">
        <v>11</v>
      </c>
      <c r="E11" s="6" t="s">
        <v>28</v>
      </c>
      <c r="F11" s="6" t="s">
        <v>13</v>
      </c>
      <c r="G11" s="6" t="s">
        <v>32</v>
      </c>
      <c r="H11" s="6" t="s">
        <v>27</v>
      </c>
      <c r="I11" s="7" t="s">
        <v>33</v>
      </c>
      <c r="J11" s="8">
        <v>688000000</v>
      </c>
      <c r="K11" s="8">
        <v>0</v>
      </c>
      <c r="L11" s="8">
        <v>0</v>
      </c>
      <c r="M11" s="8">
        <v>688000000</v>
      </c>
      <c r="N11" s="8">
        <v>688000000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22">
        <f t="shared" si="1"/>
        <v>688000000</v>
      </c>
      <c r="U11" s="9">
        <f t="shared" si="2"/>
        <v>0</v>
      </c>
      <c r="V11" s="9">
        <f t="shared" si="3"/>
        <v>0</v>
      </c>
      <c r="W11" s="9">
        <f t="shared" si="4"/>
        <v>0</v>
      </c>
      <c r="X11" s="2"/>
    </row>
    <row r="12" spans="1:24" ht="35.1" customHeight="1" thickTop="1" thickBot="1">
      <c r="A12" s="6" t="s">
        <v>10</v>
      </c>
      <c r="B12" s="6" t="s">
        <v>11</v>
      </c>
      <c r="C12" s="6" t="s">
        <v>12</v>
      </c>
      <c r="D12" s="6" t="s">
        <v>11</v>
      </c>
      <c r="E12" s="6" t="s">
        <v>19</v>
      </c>
      <c r="F12" s="6" t="s">
        <v>13</v>
      </c>
      <c r="G12" s="6" t="s">
        <v>32</v>
      </c>
      <c r="H12" s="6" t="s">
        <v>27</v>
      </c>
      <c r="I12" s="7" t="s">
        <v>20</v>
      </c>
      <c r="J12" s="8">
        <v>100700000</v>
      </c>
      <c r="K12" s="8">
        <v>0</v>
      </c>
      <c r="L12" s="8">
        <v>0</v>
      </c>
      <c r="M12" s="8">
        <v>100700000</v>
      </c>
      <c r="N12" s="8">
        <v>0</v>
      </c>
      <c r="O12" s="8">
        <v>90700000</v>
      </c>
      <c r="P12" s="8">
        <v>10000000</v>
      </c>
      <c r="Q12" s="8">
        <v>15406813.5</v>
      </c>
      <c r="R12" s="8">
        <v>15406813.5</v>
      </c>
      <c r="S12" s="8">
        <v>14267000.24</v>
      </c>
      <c r="T12" s="22">
        <f t="shared" si="1"/>
        <v>85293186.5</v>
      </c>
      <c r="U12" s="9">
        <f t="shared" si="2"/>
        <v>0.15299715491559088</v>
      </c>
      <c r="V12" s="9">
        <f t="shared" si="3"/>
        <v>0.15299715491559088</v>
      </c>
      <c r="W12" s="9">
        <f t="shared" si="4"/>
        <v>0.14167825461767627</v>
      </c>
      <c r="X12" s="2"/>
    </row>
    <row r="13" spans="1:24" ht="35.1" customHeight="1" thickTop="1" thickBot="1">
      <c r="A13" s="6" t="s">
        <v>10</v>
      </c>
      <c r="B13" s="6" t="s">
        <v>11</v>
      </c>
      <c r="C13" s="6" t="s">
        <v>12</v>
      </c>
      <c r="D13" s="6" t="s">
        <v>21</v>
      </c>
      <c r="E13" s="6"/>
      <c r="F13" s="6" t="s">
        <v>13</v>
      </c>
      <c r="G13" s="6" t="s">
        <v>32</v>
      </c>
      <c r="H13" s="6" t="s">
        <v>27</v>
      </c>
      <c r="I13" s="7" t="s">
        <v>22</v>
      </c>
      <c r="J13" s="8">
        <v>84550000</v>
      </c>
      <c r="K13" s="8">
        <v>0</v>
      </c>
      <c r="L13" s="8">
        <v>0</v>
      </c>
      <c r="M13" s="8">
        <v>84550000</v>
      </c>
      <c r="N13" s="8">
        <v>0</v>
      </c>
      <c r="O13" s="8">
        <v>82683572</v>
      </c>
      <c r="P13" s="8">
        <v>1866428</v>
      </c>
      <c r="Q13" s="8">
        <v>82683572</v>
      </c>
      <c r="R13" s="8">
        <v>815304</v>
      </c>
      <c r="S13" s="8">
        <v>815304</v>
      </c>
      <c r="T13" s="22">
        <f t="shared" si="1"/>
        <v>1866428</v>
      </c>
      <c r="U13" s="9">
        <f t="shared" si="2"/>
        <v>0.97792515671200475</v>
      </c>
      <c r="V13" s="9">
        <f t="shared" si="3"/>
        <v>9.6428622117090482E-3</v>
      </c>
      <c r="W13" s="9">
        <f t="shared" si="4"/>
        <v>9.6428622117090482E-3</v>
      </c>
      <c r="X13" s="2"/>
    </row>
    <row r="14" spans="1:24" ht="35.1" customHeight="1" thickTop="1" thickBot="1">
      <c r="A14" s="6" t="s">
        <v>10</v>
      </c>
      <c r="B14" s="6" t="s">
        <v>11</v>
      </c>
      <c r="C14" s="6" t="s">
        <v>12</v>
      </c>
      <c r="D14" s="6" t="s">
        <v>17</v>
      </c>
      <c r="E14" s="6"/>
      <c r="F14" s="6" t="s">
        <v>13</v>
      </c>
      <c r="G14" s="6" t="s">
        <v>32</v>
      </c>
      <c r="H14" s="6" t="s">
        <v>27</v>
      </c>
      <c r="I14" s="7" t="s">
        <v>23</v>
      </c>
      <c r="J14" s="8">
        <v>2587133333</v>
      </c>
      <c r="K14" s="8">
        <v>0</v>
      </c>
      <c r="L14" s="8">
        <v>0</v>
      </c>
      <c r="M14" s="8">
        <v>2587133333</v>
      </c>
      <c r="N14" s="8">
        <v>0</v>
      </c>
      <c r="O14" s="8">
        <v>2532003333</v>
      </c>
      <c r="P14" s="8">
        <v>55130000</v>
      </c>
      <c r="Q14" s="8">
        <v>355409879</v>
      </c>
      <c r="R14" s="8">
        <v>355409879</v>
      </c>
      <c r="S14" s="8">
        <v>355409879</v>
      </c>
      <c r="T14" s="22">
        <f t="shared" si="1"/>
        <v>2231723454</v>
      </c>
      <c r="U14" s="9">
        <f t="shared" si="2"/>
        <v>0.13737594211577497</v>
      </c>
      <c r="V14" s="9">
        <f t="shared" si="3"/>
        <v>0.13737594211577497</v>
      </c>
      <c r="W14" s="9">
        <f t="shared" si="4"/>
        <v>0.13737594211577497</v>
      </c>
      <c r="X14" s="2"/>
    </row>
    <row r="15" spans="1:24" ht="35.1" customHeight="1" thickTop="1" thickBot="1">
      <c r="A15" s="3" t="s">
        <v>10</v>
      </c>
      <c r="B15" s="3">
        <v>2</v>
      </c>
      <c r="C15" s="3"/>
      <c r="D15" s="3"/>
      <c r="E15" s="3"/>
      <c r="F15" s="3"/>
      <c r="G15" s="3"/>
      <c r="H15" s="3"/>
      <c r="I15" s="10" t="s">
        <v>36</v>
      </c>
      <c r="J15" s="11">
        <f>+J16+J17</f>
        <v>1722150000</v>
      </c>
      <c r="K15" s="11"/>
      <c r="L15" s="11">
        <f t="shared" ref="L15:S15" si="6">+L16+L17</f>
        <v>0</v>
      </c>
      <c r="M15" s="11">
        <f t="shared" si="6"/>
        <v>1722150000</v>
      </c>
      <c r="N15" s="11">
        <f t="shared" si="6"/>
        <v>0</v>
      </c>
      <c r="O15" s="11">
        <f t="shared" si="6"/>
        <v>1516106535.5999999</v>
      </c>
      <c r="P15" s="11">
        <f t="shared" si="6"/>
        <v>206043464.40000001</v>
      </c>
      <c r="Q15" s="11">
        <f t="shared" si="6"/>
        <v>1265273191.52</v>
      </c>
      <c r="R15" s="11">
        <f t="shared" si="6"/>
        <v>198356005.41999999</v>
      </c>
      <c r="S15" s="11">
        <f t="shared" si="6"/>
        <v>183238988.22999999</v>
      </c>
      <c r="T15" s="23">
        <f t="shared" ref="T15:T20" si="7">+M15-Q15</f>
        <v>456876808.48000002</v>
      </c>
      <c r="U15" s="12">
        <f t="shared" ref="U15:U20" si="8">+Q15/M15</f>
        <v>0.73470556659988961</v>
      </c>
      <c r="V15" s="12">
        <f t="shared" ref="V15:V20" si="9">+R15/M15</f>
        <v>0.11517928485904247</v>
      </c>
      <c r="W15" s="12">
        <f t="shared" ref="W15:W20" si="10">+S15/M15</f>
        <v>0.10640129386522661</v>
      </c>
      <c r="X15" s="2"/>
    </row>
    <row r="16" spans="1:24" ht="35.1" customHeight="1" thickTop="1" thickBot="1">
      <c r="A16" s="6" t="s">
        <v>10</v>
      </c>
      <c r="B16" s="6" t="s">
        <v>21</v>
      </c>
      <c r="C16" s="6" t="s">
        <v>12</v>
      </c>
      <c r="D16" s="6" t="s">
        <v>24</v>
      </c>
      <c r="E16" s="6"/>
      <c r="F16" s="6" t="s">
        <v>13</v>
      </c>
      <c r="G16" s="6" t="s">
        <v>32</v>
      </c>
      <c r="H16" s="6" t="s">
        <v>27</v>
      </c>
      <c r="I16" s="7" t="s">
        <v>25</v>
      </c>
      <c r="J16" s="8">
        <v>3600000</v>
      </c>
      <c r="K16" s="8">
        <v>0</v>
      </c>
      <c r="L16" s="8">
        <v>0</v>
      </c>
      <c r="M16" s="8">
        <v>3600000</v>
      </c>
      <c r="N16" s="8">
        <v>0</v>
      </c>
      <c r="O16" s="8">
        <v>696000</v>
      </c>
      <c r="P16" s="8">
        <v>2904000</v>
      </c>
      <c r="Q16" s="8">
        <v>696000</v>
      </c>
      <c r="R16" s="8">
        <v>696000</v>
      </c>
      <c r="S16" s="8">
        <v>696000</v>
      </c>
      <c r="T16" s="22">
        <f t="shared" si="7"/>
        <v>2904000</v>
      </c>
      <c r="U16" s="9">
        <f t="shared" si="8"/>
        <v>0.19333333333333333</v>
      </c>
      <c r="V16" s="9">
        <f t="shared" si="9"/>
        <v>0.19333333333333333</v>
      </c>
      <c r="W16" s="9">
        <f t="shared" si="10"/>
        <v>0.19333333333333333</v>
      </c>
      <c r="X16" s="2"/>
    </row>
    <row r="17" spans="1:24" ht="35.1" customHeight="1" thickTop="1" thickBot="1">
      <c r="A17" s="6" t="s">
        <v>10</v>
      </c>
      <c r="B17" s="6" t="s">
        <v>21</v>
      </c>
      <c r="C17" s="6" t="s">
        <v>12</v>
      </c>
      <c r="D17" s="6" t="s">
        <v>15</v>
      </c>
      <c r="E17" s="6"/>
      <c r="F17" s="6" t="s">
        <v>13</v>
      </c>
      <c r="G17" s="6" t="s">
        <v>32</v>
      </c>
      <c r="H17" s="6" t="s">
        <v>27</v>
      </c>
      <c r="I17" s="7" t="s">
        <v>26</v>
      </c>
      <c r="J17" s="8">
        <v>1718550000</v>
      </c>
      <c r="K17" s="8">
        <v>0</v>
      </c>
      <c r="L17" s="8">
        <v>0</v>
      </c>
      <c r="M17" s="8">
        <v>1718550000</v>
      </c>
      <c r="N17" s="8">
        <v>0</v>
      </c>
      <c r="O17" s="8">
        <v>1515410535.5999999</v>
      </c>
      <c r="P17" s="8">
        <v>203139464.40000001</v>
      </c>
      <c r="Q17" s="8">
        <v>1264577191.52</v>
      </c>
      <c r="R17" s="8">
        <v>197660005.41999999</v>
      </c>
      <c r="S17" s="8">
        <v>182542988.22999999</v>
      </c>
      <c r="T17" s="22">
        <f t="shared" si="7"/>
        <v>453972808.48000002</v>
      </c>
      <c r="U17" s="9">
        <f t="shared" si="8"/>
        <v>0.73583962731372377</v>
      </c>
      <c r="V17" s="9">
        <f t="shared" si="9"/>
        <v>0.11501556860143725</v>
      </c>
      <c r="W17" s="9">
        <f t="shared" si="10"/>
        <v>0.10621918956678594</v>
      </c>
      <c r="X17" s="2"/>
    </row>
    <row r="18" spans="1:24" ht="35.1" customHeight="1" thickTop="1" thickBot="1">
      <c r="A18" s="3" t="s">
        <v>29</v>
      </c>
      <c r="B18" s="3"/>
      <c r="C18" s="3"/>
      <c r="D18" s="3"/>
      <c r="E18" s="3"/>
      <c r="F18" s="3"/>
      <c r="G18" s="3"/>
      <c r="H18" s="3"/>
      <c r="I18" s="10" t="s">
        <v>37</v>
      </c>
      <c r="J18" s="11">
        <f>+J19</f>
        <v>3979920000</v>
      </c>
      <c r="K18" s="11">
        <f t="shared" ref="K18:S18" si="11">+K19</f>
        <v>0</v>
      </c>
      <c r="L18" s="11">
        <f t="shared" si="11"/>
        <v>0</v>
      </c>
      <c r="M18" s="11">
        <f t="shared" si="11"/>
        <v>3979920000</v>
      </c>
      <c r="N18" s="11">
        <f t="shared" si="11"/>
        <v>0</v>
      </c>
      <c r="O18" s="11">
        <f t="shared" si="11"/>
        <v>3313936157.6900001</v>
      </c>
      <c r="P18" s="11">
        <f t="shared" si="11"/>
        <v>665983842.30999994</v>
      </c>
      <c r="Q18" s="11">
        <f t="shared" si="11"/>
        <v>2259438193.6900001</v>
      </c>
      <c r="R18" s="11">
        <f t="shared" si="11"/>
        <v>127554941</v>
      </c>
      <c r="S18" s="11">
        <f t="shared" si="11"/>
        <v>117072062</v>
      </c>
      <c r="T18" s="23">
        <f t="shared" si="7"/>
        <v>1720481806.3099999</v>
      </c>
      <c r="U18" s="12">
        <f t="shared" si="8"/>
        <v>0.56770944986080119</v>
      </c>
      <c r="V18" s="12">
        <f t="shared" si="9"/>
        <v>3.2049624364308832E-2</v>
      </c>
      <c r="W18" s="12">
        <f t="shared" si="10"/>
        <v>2.9415682224768338E-2</v>
      </c>
      <c r="X18" s="2"/>
    </row>
    <row r="19" spans="1:24" ht="55.5" customHeight="1" thickTop="1" thickBot="1">
      <c r="A19" s="6" t="s">
        <v>29</v>
      </c>
      <c r="B19" s="6" t="s">
        <v>30</v>
      </c>
      <c r="C19" s="6" t="s">
        <v>31</v>
      </c>
      <c r="D19" s="6" t="s">
        <v>11</v>
      </c>
      <c r="E19" s="6"/>
      <c r="F19" s="6" t="s">
        <v>13</v>
      </c>
      <c r="G19" s="6" t="s">
        <v>32</v>
      </c>
      <c r="H19" s="6" t="s">
        <v>27</v>
      </c>
      <c r="I19" s="7" t="s">
        <v>34</v>
      </c>
      <c r="J19" s="8">
        <v>3979920000</v>
      </c>
      <c r="K19" s="8">
        <v>0</v>
      </c>
      <c r="L19" s="8">
        <v>0</v>
      </c>
      <c r="M19" s="8">
        <v>3979920000</v>
      </c>
      <c r="N19" s="8">
        <v>0</v>
      </c>
      <c r="O19" s="8">
        <v>3313936157.6900001</v>
      </c>
      <c r="P19" s="8">
        <v>665983842.30999994</v>
      </c>
      <c r="Q19" s="8">
        <v>2259438193.6900001</v>
      </c>
      <c r="R19" s="8">
        <v>127554941</v>
      </c>
      <c r="S19" s="8">
        <v>117072062</v>
      </c>
      <c r="T19" s="22">
        <f t="shared" si="7"/>
        <v>1720481806.3099999</v>
      </c>
      <c r="U19" s="9">
        <f t="shared" si="8"/>
        <v>0.56770944986080119</v>
      </c>
      <c r="V19" s="9">
        <f t="shared" si="9"/>
        <v>3.2049624364308832E-2</v>
      </c>
      <c r="W19" s="9">
        <f t="shared" si="10"/>
        <v>2.9415682224768338E-2</v>
      </c>
      <c r="X19" s="2"/>
    </row>
    <row r="20" spans="1:24" ht="35.1" customHeight="1" thickTop="1" thickBot="1">
      <c r="A20" s="13" t="s">
        <v>0</v>
      </c>
      <c r="B20" s="13" t="s">
        <v>0</v>
      </c>
      <c r="C20" s="13" t="s">
        <v>0</v>
      </c>
      <c r="D20" s="13" t="s">
        <v>0</v>
      </c>
      <c r="E20" s="13" t="s">
        <v>0</v>
      </c>
      <c r="F20" s="13" t="s">
        <v>0</v>
      </c>
      <c r="G20" s="13" t="s">
        <v>0</v>
      </c>
      <c r="H20" s="13" t="s">
        <v>0</v>
      </c>
      <c r="I20" s="14" t="s">
        <v>38</v>
      </c>
      <c r="J20" s="15">
        <f>+J6+J18</f>
        <v>17217553333</v>
      </c>
      <c r="K20" s="15">
        <f t="shared" ref="K20:S20" si="12">+K6+K18</f>
        <v>0</v>
      </c>
      <c r="L20" s="15">
        <f t="shared" si="12"/>
        <v>0</v>
      </c>
      <c r="M20" s="15">
        <f t="shared" si="12"/>
        <v>17217553333</v>
      </c>
      <c r="N20" s="15">
        <f t="shared" si="12"/>
        <v>688000000</v>
      </c>
      <c r="O20" s="15">
        <f t="shared" si="12"/>
        <v>14969329598.290001</v>
      </c>
      <c r="P20" s="15">
        <f t="shared" si="12"/>
        <v>1560223734.71</v>
      </c>
      <c r="Q20" s="15">
        <f t="shared" si="12"/>
        <v>4953691976.1800003</v>
      </c>
      <c r="R20" s="15">
        <f t="shared" si="12"/>
        <v>1673023269.3899999</v>
      </c>
      <c r="S20" s="15">
        <f t="shared" si="12"/>
        <v>1644034696.9400001</v>
      </c>
      <c r="T20" s="24">
        <f t="shared" si="7"/>
        <v>12263861356.82</v>
      </c>
      <c r="U20" s="16">
        <f t="shared" si="8"/>
        <v>0.28771172537537687</v>
      </c>
      <c r="V20" s="16">
        <f t="shared" si="9"/>
        <v>9.7169628984589931E-2</v>
      </c>
      <c r="W20" s="16">
        <f t="shared" si="10"/>
        <v>9.5485965116133151E-2</v>
      </c>
      <c r="X20" s="2"/>
    </row>
    <row r="21" spans="1:24" ht="14.25" customHeight="1" thickTop="1">
      <c r="A21" s="5" t="s">
        <v>46</v>
      </c>
      <c r="B21" s="4"/>
      <c r="C21" s="4"/>
      <c r="D21" s="4"/>
      <c r="E21" s="4"/>
      <c r="F21" s="5"/>
      <c r="G21" s="5"/>
      <c r="H21" s="5"/>
      <c r="I21" s="5"/>
      <c r="J21" s="5"/>
      <c r="K21" s="5"/>
      <c r="L21" s="5"/>
      <c r="M21" s="4"/>
      <c r="N21" s="4"/>
      <c r="O21" s="4"/>
      <c r="P21" s="4"/>
      <c r="Q21" s="4"/>
      <c r="R21" s="4"/>
      <c r="T21" s="25"/>
      <c r="U21" s="2"/>
      <c r="V21" s="2"/>
      <c r="W21" s="2"/>
      <c r="X21" s="2"/>
    </row>
    <row r="22" spans="1:24" ht="13.5" customHeight="1">
      <c r="A22" s="5" t="s">
        <v>47</v>
      </c>
      <c r="B22" s="4"/>
      <c r="C22" s="4"/>
      <c r="D22" s="4"/>
      <c r="E22" s="4"/>
      <c r="F22" s="5"/>
      <c r="G22" s="5"/>
      <c r="H22" s="5"/>
      <c r="I22" s="5"/>
      <c r="J22" s="5"/>
      <c r="K22" s="5"/>
      <c r="L22" s="5"/>
      <c r="M22" s="4"/>
      <c r="N22" s="4"/>
      <c r="O22" s="4"/>
      <c r="P22" s="4"/>
      <c r="Q22" s="4"/>
      <c r="R22" s="4"/>
      <c r="T22" s="25"/>
      <c r="U22" s="2"/>
      <c r="V22" s="2"/>
      <c r="W22" s="2"/>
      <c r="X22" s="2"/>
    </row>
    <row r="23" spans="1:24">
      <c r="A23" s="5" t="s">
        <v>48</v>
      </c>
      <c r="B23" s="4"/>
      <c r="C23" s="4"/>
      <c r="D23" s="4"/>
      <c r="E23" s="4"/>
      <c r="F23" s="5"/>
      <c r="G23" s="5"/>
      <c r="H23" s="5"/>
      <c r="I23" s="5"/>
      <c r="J23" s="5"/>
      <c r="K23" s="5"/>
      <c r="L23" s="5"/>
      <c r="M23" s="4"/>
      <c r="N23" s="4"/>
      <c r="O23" s="4"/>
      <c r="P23" s="4"/>
      <c r="Q23" s="4"/>
      <c r="R23" s="4"/>
      <c r="T23" s="25"/>
      <c r="U23" s="2"/>
      <c r="V23" s="2"/>
      <c r="W23" s="2"/>
      <c r="X23" s="2"/>
    </row>
    <row r="24" spans="1:24">
      <c r="T24" s="25"/>
      <c r="U24" s="2"/>
      <c r="V24" s="2"/>
      <c r="W24" s="2"/>
      <c r="X24" s="2"/>
    </row>
    <row r="25" spans="1:24">
      <c r="T25" s="25"/>
      <c r="U25" s="2"/>
      <c r="V25" s="2"/>
      <c r="W25" s="2"/>
      <c r="X25" s="2"/>
    </row>
    <row r="26" spans="1:24">
      <c r="T26" s="25"/>
      <c r="U26" s="2"/>
      <c r="V26" s="2"/>
      <c r="W26" s="2"/>
      <c r="X26" s="2"/>
    </row>
    <row r="27" spans="1:24">
      <c r="T27" s="25"/>
      <c r="U27" s="2"/>
      <c r="V27" s="2"/>
      <c r="W27" s="2"/>
      <c r="X27" s="2"/>
    </row>
    <row r="28" spans="1:24">
      <c r="T28" s="25"/>
      <c r="U28" s="2"/>
      <c r="V28" s="2"/>
      <c r="W28" s="2"/>
      <c r="X28" s="2"/>
    </row>
    <row r="29" spans="1:24">
      <c r="T29" s="25"/>
      <c r="U29" s="2"/>
      <c r="V29" s="2"/>
      <c r="W29" s="2"/>
      <c r="X29" s="2"/>
    </row>
    <row r="30" spans="1:24">
      <c r="T30" s="25"/>
      <c r="U30" s="2"/>
      <c r="V30" s="2"/>
      <c r="W30" s="2"/>
      <c r="X30" s="2"/>
    </row>
    <row r="31" spans="1:24">
      <c r="U31" s="2"/>
      <c r="V31" s="2"/>
      <c r="W31" s="2"/>
      <c r="X31" s="2"/>
    </row>
    <row r="32" spans="1:24">
      <c r="U32" s="2"/>
      <c r="V32" s="2"/>
      <c r="W32" s="2"/>
      <c r="X32" s="2"/>
    </row>
    <row r="33" spans="21:24">
      <c r="U33" s="2"/>
      <c r="V33" s="2"/>
      <c r="W33" s="2"/>
      <c r="X33" s="2"/>
    </row>
    <row r="34" spans="21:24">
      <c r="U34" s="2"/>
      <c r="V34" s="2"/>
      <c r="W34" s="2"/>
      <c r="X34" s="2"/>
    </row>
    <row r="35" spans="21:24">
      <c r="U35" s="2"/>
      <c r="V35" s="2"/>
      <c r="W35" s="2"/>
      <c r="X35" s="2"/>
    </row>
    <row r="36" spans="21:24">
      <c r="U36" s="2"/>
      <c r="V36" s="2"/>
      <c r="W36" s="2"/>
      <c r="X36" s="2"/>
    </row>
    <row r="37" spans="21:24">
      <c r="U37" s="2"/>
      <c r="V37" s="2"/>
      <c r="W37" s="2"/>
      <c r="X37" s="2"/>
    </row>
    <row r="38" spans="21:24">
      <c r="U38" s="2"/>
      <c r="V38" s="2"/>
      <c r="W38" s="2"/>
      <c r="X38" s="2"/>
    </row>
    <row r="39" spans="21:24">
      <c r="U39" s="2"/>
      <c r="V39" s="2"/>
      <c r="W39" s="2"/>
      <c r="X39" s="2"/>
    </row>
    <row r="40" spans="21:24">
      <c r="U40" s="2"/>
      <c r="V40" s="2"/>
      <c r="W40" s="2"/>
      <c r="X40" s="2"/>
    </row>
    <row r="41" spans="21:24">
      <c r="U41" s="2"/>
      <c r="V41" s="2"/>
      <c r="W41" s="2"/>
      <c r="X41" s="2"/>
    </row>
    <row r="42" spans="21:24">
      <c r="U42" s="2"/>
      <c r="V42" s="2"/>
      <c r="W42" s="2"/>
      <c r="X42" s="2"/>
    </row>
    <row r="43" spans="21:24">
      <c r="U43" s="2"/>
      <c r="V43" s="2"/>
      <c r="W43" s="2"/>
      <c r="X43" s="2"/>
    </row>
    <row r="44" spans="21:24">
      <c r="U44" s="2"/>
      <c r="V44" s="2"/>
      <c r="W44" s="2"/>
      <c r="X44" s="2"/>
    </row>
    <row r="45" spans="21:24">
      <c r="U45" s="2"/>
      <c r="V45" s="2"/>
      <c r="W45" s="2"/>
      <c r="X45" s="2"/>
    </row>
    <row r="46" spans="21:24">
      <c r="U46" s="2"/>
      <c r="V46" s="2"/>
      <c r="W46" s="2"/>
      <c r="X46" s="2"/>
    </row>
    <row r="47" spans="21:24">
      <c r="U47" s="2"/>
      <c r="V47" s="2"/>
      <c r="W47" s="2"/>
      <c r="X47" s="2"/>
    </row>
    <row r="48" spans="21:24">
      <c r="U48" s="2"/>
      <c r="V48" s="2"/>
      <c r="W48" s="2"/>
      <c r="X48" s="2"/>
    </row>
    <row r="49" spans="21:24">
      <c r="U49" s="2"/>
      <c r="V49" s="2"/>
      <c r="W49" s="2"/>
      <c r="X49" s="2"/>
    </row>
    <row r="50" spans="21:24">
      <c r="U50" s="2"/>
      <c r="V50" s="2"/>
      <c r="W50" s="2"/>
      <c r="X50" s="2"/>
    </row>
    <row r="51" spans="21:24">
      <c r="U51" s="2"/>
      <c r="V51" s="2"/>
      <c r="W51" s="2"/>
      <c r="X51" s="2"/>
    </row>
    <row r="52" spans="21:24">
      <c r="U52" s="2"/>
      <c r="V52" s="2"/>
      <c r="W52" s="2"/>
      <c r="X52" s="2"/>
    </row>
    <row r="53" spans="21:24">
      <c r="U53" s="2"/>
      <c r="V53" s="2"/>
      <c r="W53" s="2"/>
      <c r="X53" s="2"/>
    </row>
    <row r="54" spans="21:24">
      <c r="U54" s="2"/>
      <c r="V54" s="2"/>
      <c r="W54" s="2"/>
      <c r="X54" s="2"/>
    </row>
  </sheetData>
  <mergeCells count="4">
    <mergeCell ref="A1:W1"/>
    <mergeCell ref="A2:W2"/>
    <mergeCell ref="A3:W3"/>
    <mergeCell ref="T4:W4"/>
  </mergeCells>
  <printOptions horizontalCentered="1"/>
  <pageMargins left="0.78740157480314965" right="0.19685039370078741" top="0.78740157480314965" bottom="0.78740157480314965" header="0.78740157480314965" footer="0.78740157480314965"/>
  <pageSetup paperSize="5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DIRECCIÓN DE COMERCIO EXTERIOR 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2017-03-06T16:02:48Z</cp:lastPrinted>
  <dcterms:created xsi:type="dcterms:W3CDTF">2017-03-01T21:03:09Z</dcterms:created>
  <dcterms:modified xsi:type="dcterms:W3CDTF">2017-03-06T16:02:59Z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