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<sst xmlns="http://schemas.openxmlformats.org/spreadsheetml/2006/main" count="75" uniqueCount="34">
  <si>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</si>
  <si>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</si>
  <si>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</si>
  <si>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</si>
  <si>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</si>
  <si>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</si>
  <si>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</si>
  <si>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</si>
  <si>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</si>
  <si>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</si>
  <si>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</si>
  <si>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</si>
  <si>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</si>
  <si>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</si>
  <si>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</si>
  <si>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</si>
  <si>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</si>
  <si>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</si>
  <si>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</si>
  <si>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</si>
  <si>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</si>
  <si>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</si>
  <si>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</si>
  <si>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</si>
  <si>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</si>
  <si>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</si>
  <si>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</si>
  <si>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</si>
  <si>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</si>
  <si>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DICIEMBRE 31 DE 2017</t>
  </si>
  <si>
    <t>RESERVAS PRESUPUESTALES ($)</t>
  </si>
  <si>
    <t>CUENTAS POR PAGAR ($)</t>
  </si>
  <si>
    <t>OBLIGACIONES          ($)</t>
  </si>
  <si>
    <t>GENERADO : ENERO 22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</si>
</sst>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6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0"/>
      <color theme="1" tint="0.04998999834060669"/>
      <name val="Arial Narrow"/>
      <family val="2"/>
    </font>
    <font>
      <sz val="10"/>
      <color theme="1" tint="0.04998999834060669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92" fontId="60" fillId="0" borderId="0" xfId="0" applyNumberFormat="1" applyFont="1" applyFill="1" applyBorder="1" applyAlignment="1">
      <alignment horizontal="right" vertical="center" wrapText="1" readingOrder="1"/>
    </xf>
    <xf numFmtId="10" fontId="61" fillId="33" borderId="0" xfId="0" applyNumberFormat="1" applyFont="1" applyFill="1" applyBorder="1" applyAlignment="1">
      <alignment horizontal="right" vertical="center" wrapText="1"/>
    </xf>
    <xf numFmtId="10" fontId="6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63" fillId="34" borderId="13" xfId="0" applyFont="1" applyFill="1" applyBorder="1" applyAlignment="1">
      <alignment/>
    </xf>
    <xf numFmtId="4" fontId="64" fillId="34" borderId="14" xfId="0" applyNumberFormat="1" applyFont="1" applyFill="1" applyBorder="1" applyAlignment="1">
      <alignment horizontal="center" vertical="justify" wrapText="1"/>
    </xf>
    <xf numFmtId="0" fontId="0" fillId="0" borderId="15" xfId="0" applyBorder="1" applyAlignment="1">
      <alignment/>
    </xf>
    <xf numFmtId="4" fontId="10" fillId="0" borderId="16" xfId="0" applyNumberFormat="1" applyFont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10" fontId="7" fillId="33" borderId="18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/>
    </xf>
    <xf numFmtId="10" fontId="10" fillId="0" borderId="18" xfId="0" applyNumberFormat="1" applyFont="1" applyFill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vertical="center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10" fontId="7" fillId="33" borderId="22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left" vertical="center"/>
    </xf>
    <xf numFmtId="0" fontId="64" fillId="34" borderId="14" xfId="0" applyFont="1" applyFill="1" applyBorder="1" applyAlignment="1">
      <alignment horizontal="center" vertical="center"/>
    </xf>
    <xf numFmtId="0" fontId="64" fillId="34" borderId="23" xfId="0" applyFont="1" applyFill="1" applyBorder="1" applyAlignment="1">
      <alignment horizontal="center" vertical="justify" wrapText="1"/>
    </xf>
    <xf numFmtId="0" fontId="61" fillId="34" borderId="14" xfId="0" applyFont="1" applyFill="1" applyBorder="1" applyAlignment="1">
      <alignment horizontal="center" vertical="justify" wrapText="1"/>
    </xf>
    <xf numFmtId="0" fontId="61" fillId="34" borderId="14" xfId="0" applyFont="1" applyFill="1" applyBorder="1" applyAlignment="1">
      <alignment horizontal="center" vertical="justify"/>
    </xf>
    <xf numFmtId="0" fontId="61" fillId="34" borderId="24" xfId="0" applyFont="1" applyFill="1" applyBorder="1" applyAlignment="1">
      <alignment horizontal="center" vertical="justify"/>
    </xf>
    <xf numFmtId="0" fontId="65" fillId="34" borderId="13" xfId="0" applyFont="1" applyFill="1" applyBorder="1" applyAlignment="1">
      <alignment/>
    </xf>
    <xf numFmtId="0" fontId="64" fillId="34" borderId="14" xfId="0" applyFont="1" applyFill="1" applyBorder="1" applyAlignment="1">
      <alignment horizontal="center" vertical="justify" wrapText="1"/>
    </xf>
    <xf numFmtId="0" fontId="0" fillId="0" borderId="16" xfId="0" applyBorder="1" applyAlignment="1">
      <alignment/>
    </xf>
    <xf numFmtId="10" fontId="5" fillId="33" borderId="18" xfId="0" applyNumberFormat="1" applyFont="1" applyFill="1" applyBorder="1" applyAlignment="1">
      <alignment horizontal="right" vertical="center" wrapText="1"/>
    </xf>
    <xf numFmtId="10" fontId="0" fillId="0" borderId="18" xfId="0" applyNumberFormat="1" applyFont="1" applyFill="1" applyBorder="1" applyAlignment="1">
      <alignment horizontal="right" vertical="center" wrapText="1"/>
    </xf>
    <xf numFmtId="10" fontId="5" fillId="0" borderId="18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10" fontId="61" fillId="33" borderId="20" xfId="0" applyNumberFormat="1" applyFont="1" applyFill="1" applyBorder="1" applyAlignment="1">
      <alignment horizontal="right" vertical="center" wrapText="1"/>
    </xf>
    <xf numFmtId="10" fontId="5" fillId="33" borderId="2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20">
      <selection activeCell="N3" sqref="N3"/>
    </sheetView>
  </sheetViews>
  <sheetFormatPr defaultColWidth="11.421875" defaultRowHeight="12.75"/>
  <cols>
    <col min="1" max="1" width="2.57421875" style="0" customWidth="1"/>
    <col min="2" max="2" width="22.7109375" style="0" customWidth="1"/>
    <col min="3" max="3" width="17.28125" style="0" customWidth="1"/>
    <col min="4" max="4" width="17.140625" style="0" customWidth="1"/>
    <col min="5" max="5" width="18.00390625" style="0" customWidth="1"/>
    <col min="6" max="6" width="15.7109375" style="0" customWidth="1"/>
    <col min="7" max="8" width="18.00390625" style="0" customWidth="1"/>
    <col min="9" max="9" width="17.8515625" style="0" customWidth="1"/>
    <col min="10" max="10" width="17.140625" style="0" customWidth="1"/>
    <col min="11" max="11" width="8.28125" style="0" customWidth="1"/>
    <col min="12" max="12" width="8.140625" style="0" customWidth="1"/>
    <col min="13" max="13" width="8.421875" style="0" customWidth="1"/>
    <col min="15" max="15" width="17.421875" style="0" bestFit="1" customWidth="1"/>
  </cols>
  <sheetData>
    <row r="1" spans="1:13" ht="18">
      <c r="A1" s="90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>
      <c r="A2" s="90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3:13" ht="24" customHeight="1" thickBot="1">
      <c r="C3" s="1"/>
      <c r="D3" s="1"/>
      <c r="E3" s="1"/>
      <c r="F3" s="1"/>
      <c r="G3" s="1"/>
      <c r="H3" s="1"/>
      <c r="I3" s="1"/>
      <c r="J3" s="27" t="s">
        <v>33</v>
      </c>
      <c r="K3" s="2"/>
      <c r="L3" s="2"/>
      <c r="M3" s="2"/>
    </row>
    <row r="4" spans="1:13" ht="46.5" customHeight="1" thickBot="1" thickTop="1">
      <c r="A4" s="78"/>
      <c r="B4" s="73" t="s">
        <v>8</v>
      </c>
      <c r="C4" s="51" t="s">
        <v>24</v>
      </c>
      <c r="D4" s="79" t="s">
        <v>12</v>
      </c>
      <c r="E4" s="79" t="s">
        <v>19</v>
      </c>
      <c r="F4" s="51" t="s">
        <v>30</v>
      </c>
      <c r="G4" s="79" t="s">
        <v>17</v>
      </c>
      <c r="H4" s="51" t="s">
        <v>31</v>
      </c>
      <c r="I4" s="79" t="s">
        <v>22</v>
      </c>
      <c r="J4" s="74" t="s">
        <v>13</v>
      </c>
      <c r="K4" s="75" t="s">
        <v>16</v>
      </c>
      <c r="L4" s="76" t="s">
        <v>14</v>
      </c>
      <c r="M4" s="77" t="s">
        <v>15</v>
      </c>
    </row>
    <row r="5" spans="1:13" ht="10.5" customHeight="1">
      <c r="A5" s="52"/>
      <c r="B5" s="42"/>
      <c r="C5" s="42"/>
      <c r="D5" s="49"/>
      <c r="E5" s="49"/>
      <c r="F5" s="49"/>
      <c r="G5" s="49"/>
      <c r="H5" s="49"/>
      <c r="I5" s="49"/>
      <c r="J5" s="41"/>
      <c r="K5" s="49"/>
      <c r="L5" s="49"/>
      <c r="M5" s="80"/>
    </row>
    <row r="6" spans="1:13" ht="23.25" customHeight="1">
      <c r="A6" s="54" t="s">
        <v>4</v>
      </c>
      <c r="B6" s="28" t="s">
        <v>0</v>
      </c>
      <c r="C6" s="18">
        <f>+C22+C37</f>
        <v>363025293333</v>
      </c>
      <c r="D6" s="18">
        <f>SUM(D7:D10)</f>
        <v>419068618588</v>
      </c>
      <c r="E6" s="18">
        <f>SUM(E7:E10)</f>
        <v>416477862580.27</v>
      </c>
      <c r="F6" s="18">
        <f>+E6-G6</f>
        <v>250000000</v>
      </c>
      <c r="G6" s="18">
        <f>SUM(G7:G10)</f>
        <v>416227862580.27</v>
      </c>
      <c r="H6" s="18">
        <f>+G6-I6</f>
        <v>49097432553.56006</v>
      </c>
      <c r="I6" s="18">
        <f>SUM(I7:I10)</f>
        <v>367130430026.70996</v>
      </c>
      <c r="J6" s="7">
        <f>+D6-E6</f>
        <v>2590756007.7299805</v>
      </c>
      <c r="K6" s="25">
        <f>+E6/D6</f>
        <v>0.993817823877008</v>
      </c>
      <c r="L6" s="25">
        <f>+G6/D6</f>
        <v>0.9932212628631045</v>
      </c>
      <c r="M6" s="81">
        <f>+I6/D6</f>
        <v>0.8760628062862608</v>
      </c>
    </row>
    <row r="7" spans="1:13" ht="21.75" customHeight="1">
      <c r="A7" s="56"/>
      <c r="B7" s="29" t="s">
        <v>1</v>
      </c>
      <c r="C7" s="19">
        <f>+C23+C38</f>
        <v>51192693333</v>
      </c>
      <c r="D7" s="19">
        <f>+D23+D38</f>
        <v>54630083633</v>
      </c>
      <c r="E7" s="19">
        <f>+E23+E38</f>
        <v>53200964988.48</v>
      </c>
      <c r="F7" s="19">
        <f aca="true" t="shared" si="0" ref="F7:F12">+E7-G7</f>
        <v>250000000</v>
      </c>
      <c r="G7" s="19">
        <f>+G23+G38</f>
        <v>52950964988.48</v>
      </c>
      <c r="H7" s="19">
        <f aca="true" t="shared" si="1" ref="H7:H14">+G7-I7</f>
        <v>78368540</v>
      </c>
      <c r="I7" s="19">
        <f>+I23+I38</f>
        <v>52872596448.48</v>
      </c>
      <c r="J7" s="38">
        <f>+D7-E7</f>
        <v>1429118644.5199966</v>
      </c>
      <c r="K7" s="39">
        <f>+E7/D7</f>
        <v>0.9738400795041668</v>
      </c>
      <c r="L7" s="39">
        <f>+G7/D7</f>
        <v>0.9692638463488329</v>
      </c>
      <c r="M7" s="82">
        <f>+I7/D7</f>
        <v>0.9678293155045005</v>
      </c>
    </row>
    <row r="8" spans="1:13" ht="24" customHeight="1">
      <c r="A8" s="56"/>
      <c r="B8" s="29" t="s">
        <v>2</v>
      </c>
      <c r="C8" s="19">
        <f>+C24+C39</f>
        <v>23457500000</v>
      </c>
      <c r="D8" s="19">
        <f>+D24+D39</f>
        <v>23457500000</v>
      </c>
      <c r="E8" s="19">
        <f>+E24+E39</f>
        <v>22714924012.199997</v>
      </c>
      <c r="F8" s="19">
        <f t="shared" si="0"/>
        <v>0</v>
      </c>
      <c r="G8" s="19">
        <f>+G24+G39</f>
        <v>22714924012.199997</v>
      </c>
      <c r="H8" s="19">
        <f t="shared" si="1"/>
        <v>1300559163.0599976</v>
      </c>
      <c r="I8" s="19">
        <f>+I24+I39</f>
        <v>21414364849.14</v>
      </c>
      <c r="J8" s="38">
        <f>+D8-E8</f>
        <v>742575987.800003</v>
      </c>
      <c r="K8" s="39">
        <f>+E8/D8</f>
        <v>0.9683437711691355</v>
      </c>
      <c r="L8" s="39">
        <f>+G8/D8</f>
        <v>0.9683437711691355</v>
      </c>
      <c r="M8" s="82">
        <f>+I8/D8</f>
        <v>0.9129005584201215</v>
      </c>
    </row>
    <row r="9" spans="1:13" ht="25.5" customHeight="1">
      <c r="A9" s="56"/>
      <c r="B9" s="29" t="s">
        <v>9</v>
      </c>
      <c r="C9" s="19">
        <f aca="true" t="shared" si="2" ref="C9:I10">+C25</f>
        <v>89191477341</v>
      </c>
      <c r="D9" s="19">
        <f t="shared" si="2"/>
        <v>84774412296</v>
      </c>
      <c r="E9" s="19">
        <f t="shared" si="2"/>
        <v>84355350920.59</v>
      </c>
      <c r="F9" s="19">
        <f t="shared" si="0"/>
        <v>0</v>
      </c>
      <c r="G9" s="19">
        <f t="shared" si="2"/>
        <v>84355350920.59</v>
      </c>
      <c r="H9" s="19">
        <f t="shared" si="1"/>
        <v>2725504850.5</v>
      </c>
      <c r="I9" s="19">
        <f t="shared" si="2"/>
        <v>81629846070.09</v>
      </c>
      <c r="J9" s="38">
        <f>+D9-E9</f>
        <v>419061375.41000366</v>
      </c>
      <c r="K9" s="39">
        <f>+E9/D9</f>
        <v>0.995056746911476</v>
      </c>
      <c r="L9" s="39">
        <f>+G9/D9</f>
        <v>0.995056746911476</v>
      </c>
      <c r="M9" s="82">
        <f>+I9/D9</f>
        <v>0.962906658498199</v>
      </c>
    </row>
    <row r="10" spans="1:13" ht="24.75" customHeight="1">
      <c r="A10" s="56"/>
      <c r="B10" s="29" t="s">
        <v>10</v>
      </c>
      <c r="C10" s="19">
        <f t="shared" si="2"/>
        <v>199183622659</v>
      </c>
      <c r="D10" s="19">
        <f t="shared" si="2"/>
        <v>256206622659</v>
      </c>
      <c r="E10" s="19">
        <f t="shared" si="2"/>
        <v>256206622659</v>
      </c>
      <c r="F10" s="19">
        <f t="shared" si="0"/>
        <v>0</v>
      </c>
      <c r="G10" s="19">
        <f t="shared" si="2"/>
        <v>256206622659</v>
      </c>
      <c r="H10" s="19">
        <f t="shared" si="1"/>
        <v>44993000000</v>
      </c>
      <c r="I10" s="19">
        <f t="shared" si="2"/>
        <v>211213622659</v>
      </c>
      <c r="J10" s="38">
        <f>+D10-E10</f>
        <v>0</v>
      </c>
      <c r="K10" s="39">
        <f>+E10/D10</f>
        <v>1</v>
      </c>
      <c r="L10" s="39">
        <f>+G10/D10</f>
        <v>1</v>
      </c>
      <c r="M10" s="82">
        <f>+I10/D10</f>
        <v>0.8243878337997385</v>
      </c>
    </row>
    <row r="11" spans="1:13" ht="6.75" customHeight="1">
      <c r="A11" s="56"/>
      <c r="B11" s="20"/>
      <c r="C11" s="19"/>
      <c r="D11" s="19"/>
      <c r="E11" s="19"/>
      <c r="F11" s="19"/>
      <c r="G11" s="19"/>
      <c r="H11" s="40"/>
      <c r="I11" s="19"/>
      <c r="J11" s="8"/>
      <c r="K11" s="6"/>
      <c r="L11" s="26"/>
      <c r="M11" s="83"/>
    </row>
    <row r="12" spans="1:13" ht="37.5" customHeight="1">
      <c r="A12" s="59" t="s">
        <v>5</v>
      </c>
      <c r="B12" s="28" t="s">
        <v>3</v>
      </c>
      <c r="C12" s="18">
        <f>+C28+C41</f>
        <v>192599920000</v>
      </c>
      <c r="D12" s="18">
        <f>+D28+D41</f>
        <v>222796310001</v>
      </c>
      <c r="E12" s="18">
        <f>+E28+E41</f>
        <v>220241809882.49</v>
      </c>
      <c r="F12" s="18">
        <f t="shared" si="0"/>
        <v>0</v>
      </c>
      <c r="G12" s="18">
        <f>+G28+G41</f>
        <v>220241809882.49</v>
      </c>
      <c r="H12" s="18">
        <f t="shared" si="1"/>
        <v>131988981184.4</v>
      </c>
      <c r="I12" s="18">
        <f>+I28+I41</f>
        <v>88252828698.09</v>
      </c>
      <c r="J12" s="7">
        <f>+D12-E12</f>
        <v>2554500118.51001</v>
      </c>
      <c r="K12" s="25">
        <f>+E12/D12</f>
        <v>0.9885343697186971</v>
      </c>
      <c r="L12" s="25">
        <f>+G12/D12</f>
        <v>0.9885343697186971</v>
      </c>
      <c r="M12" s="81">
        <f>+I12/D12</f>
        <v>0.396114409155582</v>
      </c>
    </row>
    <row r="13" spans="1:13" ht="11.25" customHeight="1">
      <c r="A13" s="70"/>
      <c r="B13" s="21"/>
      <c r="C13" s="22"/>
      <c r="D13" s="23"/>
      <c r="E13" s="23"/>
      <c r="F13" s="23"/>
      <c r="G13" s="23"/>
      <c r="H13" s="40"/>
      <c r="I13" s="23"/>
      <c r="J13" s="8"/>
      <c r="K13" s="6"/>
      <c r="L13" s="6"/>
      <c r="M13" s="83"/>
    </row>
    <row r="14" spans="1:15" ht="19.5" customHeight="1" thickBot="1">
      <c r="A14" s="61" t="s">
        <v>6</v>
      </c>
      <c r="B14" s="72" t="s">
        <v>7</v>
      </c>
      <c r="C14" s="63">
        <f>+C30+C43</f>
        <v>555625213333</v>
      </c>
      <c r="D14" s="63">
        <f>+D6+D12</f>
        <v>641864928589</v>
      </c>
      <c r="E14" s="63">
        <f>+E6+E12</f>
        <v>636719672462.76</v>
      </c>
      <c r="F14" s="63">
        <f>+E14-G14</f>
        <v>250000000</v>
      </c>
      <c r="G14" s="63">
        <f>+G6+G12</f>
        <v>636469672462.76</v>
      </c>
      <c r="H14" s="63">
        <f t="shared" si="1"/>
        <v>181086413737.96008</v>
      </c>
      <c r="I14" s="63">
        <f>+I6+I12</f>
        <v>455383258724.7999</v>
      </c>
      <c r="J14" s="84">
        <f>+D14-E14</f>
        <v>5145256126.23999</v>
      </c>
      <c r="K14" s="85">
        <f>+E14/D14</f>
        <v>0.9919838958368535</v>
      </c>
      <c r="L14" s="85">
        <f>+G14/D14</f>
        <v>0.991594405791729</v>
      </c>
      <c r="M14" s="86">
        <f>+I14/D14</f>
        <v>0.7094689839587601</v>
      </c>
      <c r="O14" s="1"/>
    </row>
    <row r="15" spans="3:13" ht="9.75" customHeight="1" thickTop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87" t="s">
        <v>26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15" customHeight="1">
      <c r="A17" s="87" t="s">
        <v>29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ht="11.25" customHeight="1" hidden="1" thickBo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3:13" ht="28.5" customHeight="1" thickBot="1">
      <c r="C19" s="1"/>
      <c r="D19" s="1"/>
      <c r="E19" s="1"/>
      <c r="F19" s="1"/>
      <c r="G19" s="1"/>
      <c r="H19" s="1"/>
      <c r="I19" s="3"/>
      <c r="J19" s="27" t="s">
        <v>33</v>
      </c>
      <c r="K19" s="10"/>
      <c r="L19" s="10"/>
      <c r="M19" s="10"/>
    </row>
    <row r="20" spans="1:13" ht="48.75" customHeight="1" thickBot="1" thickTop="1">
      <c r="A20" s="50"/>
      <c r="B20" s="73" t="s">
        <v>8</v>
      </c>
      <c r="C20" s="51" t="s">
        <v>24</v>
      </c>
      <c r="D20" s="51" t="s">
        <v>12</v>
      </c>
      <c r="E20" s="51" t="s">
        <v>19</v>
      </c>
      <c r="F20" s="51" t="s">
        <v>30</v>
      </c>
      <c r="G20" s="51" t="s">
        <v>23</v>
      </c>
      <c r="H20" s="51" t="s">
        <v>31</v>
      </c>
      <c r="I20" s="51" t="s">
        <v>18</v>
      </c>
      <c r="J20" s="74" t="s">
        <v>13</v>
      </c>
      <c r="K20" s="75" t="s">
        <v>16</v>
      </c>
      <c r="L20" s="76" t="s">
        <v>14</v>
      </c>
      <c r="M20" s="77" t="s">
        <v>15</v>
      </c>
    </row>
    <row r="21" spans="1:13" ht="13.5" customHeight="1">
      <c r="A21" s="52"/>
      <c r="B21" s="42"/>
      <c r="C21" s="43"/>
      <c r="D21" s="44"/>
      <c r="E21" s="44"/>
      <c r="F21" s="44"/>
      <c r="G21" s="44"/>
      <c r="H21" s="44"/>
      <c r="I21" s="44"/>
      <c r="J21" s="47"/>
      <c r="K21" s="48"/>
      <c r="L21" s="48"/>
      <c r="M21" s="53"/>
    </row>
    <row r="22" spans="1:13" ht="19.5" customHeight="1">
      <c r="A22" s="54" t="s">
        <v>4</v>
      </c>
      <c r="B22" s="30" t="s">
        <v>0</v>
      </c>
      <c r="C22" s="18">
        <f>SUM(C23:C26)</f>
        <v>349787660000</v>
      </c>
      <c r="D22" s="18">
        <f>SUM(D23:D26)</f>
        <v>405830985255</v>
      </c>
      <c r="E22" s="18">
        <f>SUM(E23:E26)</f>
        <v>404008286324.87</v>
      </c>
      <c r="F22" s="18">
        <f>+E22-G22</f>
        <v>250000000</v>
      </c>
      <c r="G22" s="18">
        <f>SUM(G23:G26)</f>
        <v>403758286324.87</v>
      </c>
      <c r="H22" s="18">
        <f>+G22-I22</f>
        <v>48850591439.26001</v>
      </c>
      <c r="I22" s="18">
        <f>SUM(I23:I26)</f>
        <v>354907694885.61</v>
      </c>
      <c r="J22" s="13">
        <f>+D22-E22</f>
        <v>1822698930.130005</v>
      </c>
      <c r="K22" s="14">
        <f>+E22/D22</f>
        <v>0.995508724083784</v>
      </c>
      <c r="L22" s="14">
        <f>+G22/D22</f>
        <v>0.9948927040924989</v>
      </c>
      <c r="M22" s="55">
        <f>+I22/D22</f>
        <v>0.8745209404417633</v>
      </c>
    </row>
    <row r="23" spans="1:13" ht="19.5" customHeight="1">
      <c r="A23" s="56"/>
      <c r="B23" s="31" t="s">
        <v>1</v>
      </c>
      <c r="C23" s="19">
        <v>39677210000</v>
      </c>
      <c r="D23" s="19">
        <v>43114600300</v>
      </c>
      <c r="E23" s="19">
        <v>42315694316.11</v>
      </c>
      <c r="F23" s="19">
        <f aca="true" t="shared" si="3" ref="F23:F30">+E23-G23</f>
        <v>250000000</v>
      </c>
      <c r="G23" s="19">
        <v>42065694316.11</v>
      </c>
      <c r="H23" s="19">
        <f aca="true" t="shared" si="4" ref="H23:H30">+G23-I23</f>
        <v>77713296</v>
      </c>
      <c r="I23" s="19">
        <v>41987981020.11</v>
      </c>
      <c r="J23" s="37">
        <f>+D23-E23</f>
        <v>798905983.8899994</v>
      </c>
      <c r="K23" s="17">
        <f>+E23/D23</f>
        <v>0.9814701753389559</v>
      </c>
      <c r="L23" s="17">
        <f>+G23/D23</f>
        <v>0.9756716755671744</v>
      </c>
      <c r="M23" s="57">
        <f>+I23/D23</f>
        <v>0.9738691934506929</v>
      </c>
    </row>
    <row r="24" spans="1:13" ht="19.5" customHeight="1">
      <c r="A24" s="56"/>
      <c r="B24" s="31" t="s">
        <v>2</v>
      </c>
      <c r="C24" s="19">
        <v>21735350000</v>
      </c>
      <c r="D24" s="19">
        <v>21735350000</v>
      </c>
      <c r="E24" s="19">
        <v>21130618429.17</v>
      </c>
      <c r="F24" s="19">
        <f t="shared" si="3"/>
        <v>0</v>
      </c>
      <c r="G24" s="19">
        <v>21130618429.17</v>
      </c>
      <c r="H24" s="19">
        <f t="shared" si="4"/>
        <v>1054373292.7599983</v>
      </c>
      <c r="I24" s="19">
        <v>20076245136.41</v>
      </c>
      <c r="J24" s="37">
        <f>+D24-E24</f>
        <v>604731570.8300018</v>
      </c>
      <c r="K24" s="17">
        <f>+E24/D24</f>
        <v>0.9721775094107065</v>
      </c>
      <c r="L24" s="17">
        <f>+G24/D24</f>
        <v>0.9721775094107065</v>
      </c>
      <c r="M24" s="57">
        <f>+I24/D24</f>
        <v>0.9236679021230392</v>
      </c>
    </row>
    <row r="25" spans="1:13" ht="19.5" customHeight="1">
      <c r="A25" s="56"/>
      <c r="B25" s="31" t="s">
        <v>9</v>
      </c>
      <c r="C25" s="19">
        <v>89191477341</v>
      </c>
      <c r="D25" s="19">
        <v>84774412296</v>
      </c>
      <c r="E25" s="19">
        <v>84355350920.59</v>
      </c>
      <c r="F25" s="19">
        <f t="shared" si="3"/>
        <v>0</v>
      </c>
      <c r="G25" s="19">
        <v>84355350920.59</v>
      </c>
      <c r="H25" s="19">
        <f t="shared" si="4"/>
        <v>2725504850.5</v>
      </c>
      <c r="I25" s="19">
        <v>81629846070.09</v>
      </c>
      <c r="J25" s="37">
        <f>+D25-E25</f>
        <v>419061375.41000366</v>
      </c>
      <c r="K25" s="17">
        <f>+E25/D25</f>
        <v>0.995056746911476</v>
      </c>
      <c r="L25" s="17">
        <f>+G25/D25</f>
        <v>0.995056746911476</v>
      </c>
      <c r="M25" s="57">
        <f>+I25/D25</f>
        <v>0.962906658498199</v>
      </c>
    </row>
    <row r="26" spans="1:13" ht="19.5" customHeight="1">
      <c r="A26" s="56"/>
      <c r="B26" s="31" t="s">
        <v>10</v>
      </c>
      <c r="C26" s="19">
        <v>199183622659</v>
      </c>
      <c r="D26" s="19">
        <v>256206622659</v>
      </c>
      <c r="E26" s="19">
        <v>256206622659</v>
      </c>
      <c r="F26" s="19">
        <f t="shared" si="3"/>
        <v>0</v>
      </c>
      <c r="G26" s="19">
        <v>256206622659</v>
      </c>
      <c r="H26" s="19">
        <f t="shared" si="4"/>
        <v>44993000000</v>
      </c>
      <c r="I26" s="19">
        <v>211213622659</v>
      </c>
      <c r="J26" s="37">
        <f>+D26-E26</f>
        <v>0</v>
      </c>
      <c r="K26" s="17">
        <f>+E26/D26</f>
        <v>1</v>
      </c>
      <c r="L26" s="17">
        <f>+G26/D26</f>
        <v>1</v>
      </c>
      <c r="M26" s="57">
        <f>+I26/D26</f>
        <v>0.8243878337997385</v>
      </c>
    </row>
    <row r="27" spans="1:13" ht="8.25" customHeight="1">
      <c r="A27" s="56"/>
      <c r="B27" s="32"/>
      <c r="C27" s="19"/>
      <c r="D27" s="19"/>
      <c r="E27" s="19"/>
      <c r="F27" s="40"/>
      <c r="G27" s="19"/>
      <c r="H27" s="40"/>
      <c r="I27" s="19"/>
      <c r="J27" s="15"/>
      <c r="K27" s="16"/>
      <c r="L27" s="16"/>
      <c r="M27" s="58"/>
    </row>
    <row r="28" spans="1:13" ht="19.5" customHeight="1">
      <c r="A28" s="59" t="s">
        <v>5</v>
      </c>
      <c r="B28" s="30" t="s">
        <v>3</v>
      </c>
      <c r="C28" s="18">
        <v>188620000000</v>
      </c>
      <c r="D28" s="18">
        <v>218816390001</v>
      </c>
      <c r="E28" s="18">
        <v>216435696446</v>
      </c>
      <c r="F28" s="18">
        <f t="shared" si="3"/>
        <v>0</v>
      </c>
      <c r="G28" s="18">
        <v>216435696446</v>
      </c>
      <c r="H28" s="18">
        <f t="shared" si="4"/>
        <v>131569160189.34</v>
      </c>
      <c r="I28" s="18">
        <v>84866536256.66</v>
      </c>
      <c r="J28" s="13">
        <f>+D28-E28</f>
        <v>2380693555</v>
      </c>
      <c r="K28" s="14">
        <f>+E28/D28</f>
        <v>0.9891201314719198</v>
      </c>
      <c r="L28" s="14">
        <f>+G28/D28</f>
        <v>0.9891201314719198</v>
      </c>
      <c r="M28" s="55">
        <f>+I28/D28</f>
        <v>0.387843599175876</v>
      </c>
    </row>
    <row r="29" spans="1:13" ht="10.5" customHeight="1">
      <c r="A29" s="60"/>
      <c r="B29" s="33"/>
      <c r="C29" s="22"/>
      <c r="D29" s="22"/>
      <c r="E29" s="22" t="s">
        <v>28</v>
      </c>
      <c r="F29" s="40"/>
      <c r="G29" s="22"/>
      <c r="H29" s="40"/>
      <c r="I29" s="22"/>
      <c r="J29" s="15"/>
      <c r="K29" s="16"/>
      <c r="L29" s="16"/>
      <c r="M29" s="58"/>
    </row>
    <row r="30" spans="1:13" ht="19.5" customHeight="1" thickBot="1">
      <c r="A30" s="61" t="s">
        <v>6</v>
      </c>
      <c r="B30" s="62" t="s">
        <v>7</v>
      </c>
      <c r="C30" s="63">
        <f>+C22+C28</f>
        <v>538407660000</v>
      </c>
      <c r="D30" s="63">
        <f>+D22+D28</f>
        <v>624647375256</v>
      </c>
      <c r="E30" s="63">
        <f>+E22+E28</f>
        <v>620443982770.87</v>
      </c>
      <c r="F30" s="63">
        <f t="shared" si="3"/>
        <v>250000000</v>
      </c>
      <c r="G30" s="63">
        <f>+G22+G28</f>
        <v>620193982770.87</v>
      </c>
      <c r="H30" s="63">
        <f t="shared" si="4"/>
        <v>180419751628.59998</v>
      </c>
      <c r="I30" s="63">
        <f>+I22+I28</f>
        <v>439774231142.27</v>
      </c>
      <c r="J30" s="64">
        <f>+D30-E30</f>
        <v>4203392485.130005</v>
      </c>
      <c r="K30" s="65">
        <f>+E30/D30</f>
        <v>0.9932707753980279</v>
      </c>
      <c r="L30" s="65">
        <f>+G30/D30</f>
        <v>0.9928705495907914</v>
      </c>
      <c r="M30" s="66">
        <f>+I30/D30</f>
        <v>0.7040359866429228</v>
      </c>
    </row>
    <row r="31" spans="3:13" ht="13.5" thickTop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87" t="s">
        <v>27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2.75" customHeight="1">
      <c r="A33" s="87" t="s">
        <v>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23.25" customHeight="1" thickBot="1">
      <c r="A34" s="4"/>
      <c r="B34" s="4"/>
      <c r="C34" s="5"/>
      <c r="D34" s="5"/>
      <c r="E34" s="5"/>
      <c r="F34" s="5"/>
      <c r="G34" s="5"/>
      <c r="H34" s="5"/>
      <c r="I34" s="5"/>
      <c r="J34" s="27" t="s">
        <v>33</v>
      </c>
      <c r="K34" s="9"/>
      <c r="L34" s="9"/>
      <c r="M34" s="9"/>
    </row>
    <row r="35" spans="1:13" ht="54" customHeight="1" thickBot="1" thickTop="1">
      <c r="A35" s="50"/>
      <c r="B35" s="73" t="s">
        <v>8</v>
      </c>
      <c r="C35" s="51" t="s">
        <v>24</v>
      </c>
      <c r="D35" s="51" t="s">
        <v>12</v>
      </c>
      <c r="E35" s="51" t="s">
        <v>20</v>
      </c>
      <c r="F35" s="51" t="s">
        <v>30</v>
      </c>
      <c r="G35" s="51" t="s">
        <v>32</v>
      </c>
      <c r="H35" s="51" t="s">
        <v>31</v>
      </c>
      <c r="I35" s="51" t="s">
        <v>21</v>
      </c>
      <c r="J35" s="74" t="s">
        <v>13</v>
      </c>
      <c r="K35" s="75" t="s">
        <v>16</v>
      </c>
      <c r="L35" s="76" t="s">
        <v>14</v>
      </c>
      <c r="M35" s="77" t="s">
        <v>15</v>
      </c>
    </row>
    <row r="36" spans="1:13" ht="12" customHeight="1">
      <c r="A36" s="52"/>
      <c r="B36" s="42"/>
      <c r="C36" s="43"/>
      <c r="D36" s="44"/>
      <c r="E36" s="44"/>
      <c r="F36" s="44"/>
      <c r="G36" s="44"/>
      <c r="H36" s="44"/>
      <c r="I36" s="44"/>
      <c r="J36" s="45"/>
      <c r="K36" s="46"/>
      <c r="L36" s="46"/>
      <c r="M36" s="67"/>
    </row>
    <row r="37" spans="1:13" ht="19.5" customHeight="1">
      <c r="A37" s="68" t="s">
        <v>4</v>
      </c>
      <c r="B37" s="34" t="s">
        <v>0</v>
      </c>
      <c r="C37" s="18">
        <f>+C38+C39</f>
        <v>13237633333</v>
      </c>
      <c r="D37" s="18">
        <f>+D38+D39</f>
        <v>13237633333</v>
      </c>
      <c r="E37" s="18">
        <f>+E38+E39</f>
        <v>12469576255.400002</v>
      </c>
      <c r="F37" s="18">
        <f>+E37-G37</f>
        <v>0</v>
      </c>
      <c r="G37" s="18">
        <f>+G38+G39</f>
        <v>12469576255.400002</v>
      </c>
      <c r="H37" s="18">
        <f>+G37-I37</f>
        <v>246841114.30000114</v>
      </c>
      <c r="I37" s="18">
        <f>+I38+I39</f>
        <v>12222735141.1</v>
      </c>
      <c r="J37" s="13">
        <f>+D37-E37</f>
        <v>768057077.5999985</v>
      </c>
      <c r="K37" s="14">
        <f>+E37/D37</f>
        <v>0.9419792754279336</v>
      </c>
      <c r="L37" s="14">
        <f>+G37/D37</f>
        <v>0.9419792754279336</v>
      </c>
      <c r="M37" s="55">
        <f>+I37/D37</f>
        <v>0.9233323535733561</v>
      </c>
    </row>
    <row r="38" spans="1:13" ht="19.5" customHeight="1">
      <c r="A38" s="69"/>
      <c r="B38" s="29" t="s">
        <v>1</v>
      </c>
      <c r="C38" s="19">
        <v>11515483333</v>
      </c>
      <c r="D38" s="19">
        <v>11515483333</v>
      </c>
      <c r="E38" s="19">
        <v>10885270672.37</v>
      </c>
      <c r="F38" s="19">
        <f aca="true" t="shared" si="5" ref="F38:F43">+E38-G38</f>
        <v>0</v>
      </c>
      <c r="G38" s="19">
        <v>10885270672.37</v>
      </c>
      <c r="H38" s="19">
        <f aca="true" t="shared" si="6" ref="H38:H43">+G38-I38</f>
        <v>655244</v>
      </c>
      <c r="I38" s="19">
        <v>10884615428.37</v>
      </c>
      <c r="J38" s="37">
        <f>+D38-E38</f>
        <v>630212660.6299992</v>
      </c>
      <c r="K38" s="17">
        <f>+E38/D38</f>
        <v>0.9452725827995431</v>
      </c>
      <c r="L38" s="17">
        <f>+G38/D38</f>
        <v>0.9452725827995431</v>
      </c>
      <c r="M38" s="57">
        <f>+I38/D38</f>
        <v>0.9452156816707713</v>
      </c>
    </row>
    <row r="39" spans="1:13" ht="19.5" customHeight="1">
      <c r="A39" s="69"/>
      <c r="B39" s="29" t="s">
        <v>2</v>
      </c>
      <c r="C39" s="19">
        <v>1722150000</v>
      </c>
      <c r="D39" s="19">
        <v>1722150000</v>
      </c>
      <c r="E39" s="19">
        <v>1584305583.03</v>
      </c>
      <c r="F39" s="19">
        <f t="shared" si="5"/>
        <v>0</v>
      </c>
      <c r="G39" s="19">
        <v>1584305583.03</v>
      </c>
      <c r="H39" s="19">
        <f t="shared" si="6"/>
        <v>246185870.29999995</v>
      </c>
      <c r="I39" s="19">
        <v>1338119712.73</v>
      </c>
      <c r="J39" s="37">
        <f>+D39-E39</f>
        <v>137844416.97000003</v>
      </c>
      <c r="K39" s="17">
        <f>+E39/D39</f>
        <v>0.9199579496733734</v>
      </c>
      <c r="L39" s="17">
        <f>+G39/D39</f>
        <v>0.9199579496733734</v>
      </c>
      <c r="M39" s="57">
        <f>+I39/D39</f>
        <v>0.7770053205179572</v>
      </c>
    </row>
    <row r="40" spans="1:13" ht="9" customHeight="1">
      <c r="A40" s="56"/>
      <c r="B40" s="35"/>
      <c r="C40" s="19"/>
      <c r="D40" s="19"/>
      <c r="E40" s="19"/>
      <c r="F40" s="40"/>
      <c r="G40" s="19"/>
      <c r="H40" s="40"/>
      <c r="I40" s="19"/>
      <c r="J40" s="37"/>
      <c r="K40" s="17"/>
      <c r="L40" s="17"/>
      <c r="M40" s="57"/>
    </row>
    <row r="41" spans="1:13" ht="19.5" customHeight="1">
      <c r="A41" s="68" t="s">
        <v>5</v>
      </c>
      <c r="B41" s="28" t="s">
        <v>3</v>
      </c>
      <c r="C41" s="18">
        <v>3979920000</v>
      </c>
      <c r="D41" s="18">
        <v>3979920000</v>
      </c>
      <c r="E41" s="18">
        <v>3806113436.49</v>
      </c>
      <c r="F41" s="18">
        <f t="shared" si="5"/>
        <v>0</v>
      </c>
      <c r="G41" s="18">
        <v>3806113436.49</v>
      </c>
      <c r="H41" s="18">
        <f t="shared" si="6"/>
        <v>419820995.05999994</v>
      </c>
      <c r="I41" s="18">
        <v>3386292441.43</v>
      </c>
      <c r="J41" s="13">
        <f>+D41-E41</f>
        <v>173806563.51000023</v>
      </c>
      <c r="K41" s="14">
        <f>+E41/D41</f>
        <v>0.9563291313619369</v>
      </c>
      <c r="L41" s="14">
        <f>+G41/D41</f>
        <v>0.9563291313619369</v>
      </c>
      <c r="M41" s="55">
        <f>+I41/D41</f>
        <v>0.8508443489894268</v>
      </c>
    </row>
    <row r="42" spans="1:13" ht="9.75" customHeight="1">
      <c r="A42" s="70"/>
      <c r="B42" s="36"/>
      <c r="C42" s="23"/>
      <c r="D42" s="23"/>
      <c r="E42" s="23"/>
      <c r="F42" s="40"/>
      <c r="G42" s="23"/>
      <c r="H42" s="40"/>
      <c r="I42" s="23"/>
      <c r="J42" s="37"/>
      <c r="K42" s="17"/>
      <c r="L42" s="17"/>
      <c r="M42" s="57"/>
    </row>
    <row r="43" spans="1:13" ht="19.5" customHeight="1" thickBot="1">
      <c r="A43" s="71" t="s">
        <v>6</v>
      </c>
      <c r="B43" s="72" t="s">
        <v>7</v>
      </c>
      <c r="C43" s="63">
        <f>+C37+C41</f>
        <v>17217553333</v>
      </c>
      <c r="D43" s="63">
        <f>+D37+D41</f>
        <v>17217553333</v>
      </c>
      <c r="E43" s="63">
        <f>+E37+E41</f>
        <v>16275689691.890001</v>
      </c>
      <c r="F43" s="63">
        <f t="shared" si="5"/>
        <v>0</v>
      </c>
      <c r="G43" s="63">
        <f>+G37+G41</f>
        <v>16275689691.890001</v>
      </c>
      <c r="H43" s="63">
        <f t="shared" si="6"/>
        <v>666662109.3600006</v>
      </c>
      <c r="I43" s="63">
        <v>15609027582.53</v>
      </c>
      <c r="J43" s="64">
        <f>+D43-E43</f>
        <v>941863641.1099987</v>
      </c>
      <c r="K43" s="65">
        <f>+E43/D43</f>
        <v>0.9452963134253938</v>
      </c>
      <c r="L43" s="65">
        <f>+G43/D43</f>
        <v>0.9452963134253938</v>
      </c>
      <c r="M43" s="66">
        <f>+I43/D43</f>
        <v>0.9065764037804941</v>
      </c>
    </row>
    <row r="44" ht="13.5" thickTop="1">
      <c r="C44" s="1"/>
    </row>
    <row r="45" spans="2:13" ht="12.75">
      <c r="B45" s="11" t="s">
        <v>25</v>
      </c>
      <c r="C45" s="11"/>
      <c r="D45" s="11"/>
      <c r="E45" s="24"/>
      <c r="F45" s="24"/>
      <c r="G45" s="24"/>
      <c r="H45" s="24"/>
      <c r="I45" s="24"/>
      <c r="J45" s="24"/>
      <c r="K45" s="12"/>
      <c r="L45" s="3"/>
      <c r="M45" s="3"/>
    </row>
    <row r="46" spans="2:11" ht="12.75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ht="12.75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ht="12.75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50" ht="12.75">
      <c r="J50" s="12"/>
    </row>
    <row r="51" ht="12.75">
      <c r="J51" s="12"/>
    </row>
    <row r="52" ht="12.75">
      <c r="J52" s="1"/>
    </row>
  </sheetData>
  <sheetProtection/>
  <mergeCells count="6">
    <mergeCell ref="A2:M2"/>
    <mergeCell ref="A1:M1"/>
    <mergeCell ref="A16:M16"/>
    <mergeCell ref="A17:M17"/>
    <mergeCell ref="A33:M33"/>
    <mergeCell ref="A32:M32"/>
  </mergeCells>
  <printOptions horizontalCentered="1"/>
  <pageMargins left="0.5905511811023623" right="0" top="0.7874015748031497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2018-01-23T23:29:51Z</cp:lastPrinted>
  <dcterms:created xsi:type="dcterms:W3CDTF">2011-02-09T13:24:23Z</dcterms:created>
  <dcterms:modified xsi:type="dcterms:W3CDTF">2018-01-23T23:30:09Z</dcterms:modified>
  <cp:category/>
  <cp:version/>
  <cp:contentType/>
  <cp:contentStatus/>
</cp:coreProperties>
</file>