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DIRECCIÓN COMERCIO EXT 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<sst xmlns="http://schemas.openxmlformats.org/spreadsheetml/2006/main" count="132" uniqueCount="61">
  <si>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</si>
  <si>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</si>
  <si>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</si>
  <si>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</si>
  <si>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</si>
  <si>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</si>
  <si>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</si>
  <si>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</si>
  <si>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</si>
  <si>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</si>
  <si>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</si>
  <si>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</si>
  <si>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</si>
  <si>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</si>
  <si>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</si>
  <si>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</si>
  <si>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</si>
  <si>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</si>
  <si>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</si>
  <si>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</si>
  <si>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</si>
  <si>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</si>
  <si>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</si>
  <si>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</si>
  <si>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</si>
  <si>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</si>
  <si>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</si>
  <si>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</si>
  <si>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</si>
  <si>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</si>
  <si>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</si>
  <si>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</si>
  <si>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</si>
  <si>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</si>
  <si>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</si>
  <si>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</si>
  <si>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C</t>
  </si>
  <si>
    <t>310</t>
  </si>
  <si>
    <t>16</t>
  </si>
  <si>
    <t>205</t>
  </si>
  <si>
    <t>IMPLANTACION DEL PROGRAMA DE APOYO INTEGRAL PARA LOS USUARIOS DE COMERCIO EXTERIOR</t>
  </si>
  <si>
    <t xml:space="preserve">GASTOS DE PERSONAL </t>
  </si>
  <si>
    <t>GASTOS DE FUNCIONAMIENTO</t>
  </si>
  <si>
    <t xml:space="preserve">GASTOS GENERALES </t>
  </si>
  <si>
    <t xml:space="preserve">GASTOS DE INVERSION </t>
  </si>
  <si>
    <t>TOTAL PRESUPUESTO A+C</t>
  </si>
  <si>
    <t>APLAZAMIENTOS (Decreto 378 de 2016)</t>
  </si>
  <si>
    <t xml:space="preserve">MINISTERIO DE COMERCIO INDUSTRIA Y TURISMO </t>
  </si>
  <si>
    <t>INFORME DE EJECUCIÓN PRESUPUESTAL ACUMULADA CON CORTE AL 31 DE OCTUBRE DE 2016</t>
  </si>
  <si>
    <t xml:space="preserve">UNIDAD EJECUTORA 3501-02 DIRECCIÓN GENERAL DE COMERCIO EXTERIOR </t>
  </si>
  <si>
    <t>GEN: NOV /01/2016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</si>
  <si>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</si>
  <si>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</si>
  <si>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</si>
  <si>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Nota3: Decreto 378 del 4 de Marzo de  2016 "Por el cual se aplazan unas apropiaciones en el Presupuesto General de la Nación para la vigencia fiscal de 2016 y se dictan otras disposiciones"</t>
  </si>
  <si>
    <t>APROPIACIÓN VIGENTE DESPUES DE APLAZAMIENTOS</t>
  </si>
  <si>
    <t>DESCRIPCIÓN</t>
  </si>
  <si>
    <t>APROPIACIÓN SIN COMPROMETER</t>
  </si>
  <si>
    <t>COMP/ APR</t>
  </si>
  <si>
    <t>OBLIG/ APR</t>
  </si>
  <si>
    <t>PAGO/ APR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</si>
</sst>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&quot;$&quot;#,##0.00"/>
  </numFmts>
  <fonts count="54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Times New Roman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0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149959996342659"/>
      </left>
      <right style="thick">
        <color theme="0" tint="-0.149959996342659"/>
      </right>
      <top style="thick">
        <color theme="0" tint="-0.149959996342659"/>
      </top>
      <bottom style="thick">
        <color theme="0" tint="-0.149959996342659"/>
      </bottom>
    </border>
  </borders>
  <cellStyleXfs count="61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1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49" fillId="0" borderId="10" xfId="0" applyNumberFormat="1" applyFont="1" applyFill="1" applyBorder="1" applyAlignment="1">
      <alignment horizontal="center" vertical="center" wrapText="1" readingOrder="1"/>
    </xf>
    <xf numFmtId="0" fontId="49" fillId="0" borderId="10" xfId="0" applyNumberFormat="1" applyFont="1" applyFill="1" applyBorder="1" applyAlignment="1">
      <alignment horizontal="left" vertical="center" wrapText="1" readingOrder="1"/>
    </xf>
    <xf numFmtId="164" fontId="50" fillId="0" borderId="10" xfId="0" applyNumberFormat="1" applyFont="1" applyFill="1" applyBorder="1" applyAlignment="1">
      <alignment horizontal="right" vertical="center" wrapText="1" readingOrder="1"/>
    </xf>
    <xf numFmtId="10" fontId="5" fillId="0" borderId="10" xfId="0" applyNumberFormat="1" applyFont="1" applyFill="1" applyBorder="1" applyAlignment="1">
      <alignment horizontal="centerContinuous" vertical="center" wrapText="1"/>
    </xf>
    <xf numFmtId="10" fontId="1" fillId="0" borderId="10" xfId="0" applyNumberFormat="1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/>
    </xf>
    <xf numFmtId="0" fontId="51" fillId="10" borderId="10" xfId="0" applyNumberFormat="1" applyFont="1" applyFill="1" applyBorder="1" applyAlignment="1">
      <alignment horizontal="center" vertical="center" wrapText="1" readingOrder="1"/>
    </xf>
    <xf numFmtId="0" fontId="52" fillId="10" borderId="10" xfId="0" applyNumberFormat="1" applyFont="1" applyFill="1" applyBorder="1" applyAlignment="1">
      <alignment horizontal="center" vertical="center" wrapText="1" readingOrder="1"/>
    </xf>
    <xf numFmtId="0" fontId="49" fillId="0" borderId="0" xfId="0" applyNumberFormat="1" applyFont="1" applyFill="1" applyBorder="1" applyAlignment="1">
      <alignment horizontal="center" vertical="center" wrapText="1" readingOrder="1"/>
    </xf>
    <xf numFmtId="0" fontId="49" fillId="0" borderId="0" xfId="0" applyNumberFormat="1" applyFont="1" applyFill="1" applyBorder="1" applyAlignment="1">
      <alignment horizontal="left" vertical="center" wrapText="1" readingOrder="1"/>
    </xf>
    <xf numFmtId="164" fontId="50" fillId="0" borderId="0" xfId="0" applyNumberFormat="1" applyFont="1" applyFill="1" applyBorder="1" applyAlignment="1">
      <alignment horizontal="right" vertical="center" wrapText="1" readingOrder="1"/>
    </xf>
    <xf numFmtId="165" fontId="5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0" fontId="51" fillId="10" borderId="10" xfId="0" applyNumberFormat="1" applyFont="1" applyFill="1" applyBorder="1" applyAlignment="1">
      <alignment horizontal="left" vertical="center" wrapText="1" readingOrder="1"/>
    </xf>
    <xf numFmtId="164" fontId="52" fillId="10" borderId="10" xfId="0" applyNumberFormat="1" applyFont="1" applyFill="1" applyBorder="1" applyAlignment="1">
      <alignment horizontal="right" vertical="center" wrapText="1" readingOrder="1"/>
    </xf>
    <xf numFmtId="10" fontId="12" fillId="10" borderId="10" xfId="0" applyNumberFormat="1" applyFont="1" applyFill="1" applyBorder="1" applyAlignment="1">
      <alignment horizontal="centerContinuous" vertical="center" wrapText="1"/>
    </xf>
    <xf numFmtId="10" fontId="13" fillId="10" borderId="10" xfId="0" applyNumberFormat="1" applyFont="1" applyFill="1" applyBorder="1" applyAlignment="1">
      <alignment horizontal="centerContinuous" vertical="center" wrapText="1"/>
    </xf>
    <xf numFmtId="0" fontId="49" fillId="33" borderId="10" xfId="0" applyNumberFormat="1" applyFont="1" applyFill="1" applyBorder="1" applyAlignment="1">
      <alignment horizontal="center" vertical="center" wrapText="1" readingOrder="1"/>
    </xf>
    <xf numFmtId="0" fontId="49" fillId="33" borderId="10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horizontal="right" vertical="center" wrapText="1" readingOrder="1"/>
    </xf>
    <xf numFmtId="10" fontId="5" fillId="33" borderId="10" xfId="0" applyNumberFormat="1" applyFont="1" applyFill="1" applyBorder="1" applyAlignment="1">
      <alignment horizontal="centerContinuous" vertical="center" wrapText="1"/>
    </xf>
    <xf numFmtId="10" fontId="1" fillId="33" borderId="10" xfId="0" applyNumberFormat="1" applyFont="1" applyFill="1" applyBorder="1" applyAlignment="1">
      <alignment horizontal="centerContinuous" vertical="center" wrapText="1"/>
    </xf>
    <xf numFmtId="165" fontId="50" fillId="0" borderId="10" xfId="0" applyNumberFormat="1" applyFont="1" applyFill="1" applyBorder="1" applyAlignment="1">
      <alignment horizontal="right" vertical="center" wrapText="1" readingOrder="1"/>
    </xf>
    <xf numFmtId="165" fontId="5" fillId="0" borderId="10" xfId="0" applyNumberFormat="1" applyFont="1" applyFill="1" applyBorder="1" applyAlignment="1">
      <alignment horizontal="right" vertical="center" wrapText="1" readingOrder="1"/>
    </xf>
    <xf numFmtId="165" fontId="52" fillId="10" borderId="10" xfId="0" applyNumberFormat="1" applyFont="1" applyFill="1" applyBorder="1" applyAlignment="1">
      <alignment horizontal="right" vertical="center" wrapText="1" readingOrder="1"/>
    </xf>
    <xf numFmtId="165" fontId="12" fillId="10" borderId="10" xfId="0" applyNumberFormat="1" applyFont="1" applyFill="1" applyBorder="1" applyAlignment="1">
      <alignment horizontal="right" vertical="center" wrapText="1" readingOrder="1"/>
    </xf>
    <xf numFmtId="165" fontId="50" fillId="33" borderId="10" xfId="0" applyNumberFormat="1" applyFont="1" applyFill="1" applyBorder="1" applyAlignment="1">
      <alignment horizontal="right" vertical="center" wrapText="1" readingOrder="1"/>
    </xf>
    <xf numFmtId="165" fontId="5" fillId="33" borderId="10" xfId="0" applyNumberFormat="1" applyFont="1" applyFill="1" applyBorder="1" applyAlignment="1">
      <alignment horizontal="right" vertical="center" wrapText="1" readingOrder="1"/>
    </xf>
    <xf numFmtId="0" fontId="12" fillId="10" borderId="10" xfId="0" applyFont="1" applyFill="1" applyBorder="1" applyAlignment="1">
      <alignment horizontal="centerContinuous" vertical="center" wrapText="1"/>
    </xf>
    <xf numFmtId="0" fontId="53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zoomScalePageLayoutView="0" workbookViewId="0" topLeftCell="A1">
      <selection activeCell="V6" sqref="V6"/>
    </sheetView>
  </sheetViews>
  <sheetFormatPr defaultColWidth="11.421875" defaultRowHeight="15"/>
  <cols>
    <col min="1" max="1" width="4.7109375" style="0" customWidth="1"/>
    <col min="2" max="2" width="4.00390625" style="0" customWidth="1"/>
    <col min="3" max="3" width="5.421875" style="0" customWidth="1"/>
    <col min="4" max="4" width="4.421875" style="0" customWidth="1"/>
    <col min="5" max="5" width="4.28125" style="0" customWidth="1"/>
    <col min="6" max="6" width="7.57421875" style="0" customWidth="1"/>
    <col min="7" max="7" width="5.28125" style="0" customWidth="1"/>
    <col min="8" max="8" width="5.7109375" style="0" customWidth="1"/>
    <col min="9" max="9" width="27.57421875" style="0" customWidth="1"/>
    <col min="10" max="10" width="16.8515625" style="0" customWidth="1"/>
    <col min="11" max="11" width="14.00390625" style="0" customWidth="1"/>
    <col min="12" max="12" width="12.7109375" style="0" customWidth="1"/>
    <col min="13" max="13" width="18.8515625" style="0" customWidth="1"/>
    <col min="14" max="14" width="17.140625" style="0" customWidth="1"/>
    <col min="15" max="15" width="18.8515625" style="0" customWidth="1"/>
    <col min="16" max="16" width="18.00390625" style="0" customWidth="1"/>
    <col min="17" max="17" width="18.140625" style="0" customWidth="1"/>
    <col min="18" max="18" width="18.00390625" style="0" customWidth="1"/>
    <col min="19" max="19" width="16.421875" style="0" customWidth="1"/>
    <col min="20" max="20" width="8.140625" style="0" customWidth="1"/>
    <col min="21" max="21" width="7.7109375" style="0" customWidth="1"/>
    <col min="22" max="22" width="7.8515625" style="0" customWidth="1"/>
  </cols>
  <sheetData>
    <row r="1" spans="1:23" ht="15">
      <c r="A1" s="15"/>
      <c r="B1" s="15"/>
      <c r="C1" s="15"/>
      <c r="D1" s="15"/>
      <c r="E1" s="15"/>
      <c r="F1" s="15"/>
      <c r="G1" s="15"/>
      <c r="H1" s="15"/>
      <c r="I1" s="16"/>
      <c r="J1" s="17"/>
      <c r="K1" s="17"/>
      <c r="L1" s="17"/>
      <c r="M1" s="17"/>
      <c r="N1" s="17"/>
      <c r="O1" s="18"/>
      <c r="P1" s="17"/>
      <c r="Q1" s="17"/>
      <c r="R1" s="17"/>
      <c r="S1" s="4"/>
      <c r="T1" s="5"/>
      <c r="U1" s="5"/>
      <c r="V1" s="6"/>
      <c r="W1" s="6"/>
    </row>
    <row r="2" spans="1:23" ht="15">
      <c r="A2" s="39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6"/>
    </row>
    <row r="3" spans="1:23" ht="15">
      <c r="A3" s="39" t="s">
        <v>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6"/>
    </row>
    <row r="4" spans="1:23" ht="15">
      <c r="A4" s="39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6"/>
    </row>
    <row r="5" spans="1:2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2" t="s">
        <v>50</v>
      </c>
      <c r="U5" s="12"/>
      <c r="V5" s="12"/>
      <c r="W5" s="6"/>
    </row>
    <row r="6" spans="1:23" ht="45" customHeight="1" thickBot="1" thickTop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4" t="s">
        <v>56</v>
      </c>
      <c r="J6" s="14" t="s">
        <v>9</v>
      </c>
      <c r="K6" s="14" t="s">
        <v>10</v>
      </c>
      <c r="L6" s="14" t="s">
        <v>11</v>
      </c>
      <c r="M6" s="14" t="s">
        <v>12</v>
      </c>
      <c r="N6" s="14" t="s">
        <v>46</v>
      </c>
      <c r="O6" s="14" t="s">
        <v>55</v>
      </c>
      <c r="P6" s="14" t="s">
        <v>13</v>
      </c>
      <c r="Q6" s="14" t="s">
        <v>14</v>
      </c>
      <c r="R6" s="14" t="s">
        <v>15</v>
      </c>
      <c r="S6" s="38" t="s">
        <v>57</v>
      </c>
      <c r="T6" s="38" t="s">
        <v>58</v>
      </c>
      <c r="U6" s="38" t="s">
        <v>59</v>
      </c>
      <c r="V6" s="38" t="s">
        <v>60</v>
      </c>
      <c r="W6" s="6"/>
    </row>
    <row r="7" spans="1:23" ht="34.5" customHeight="1" thickBot="1" thickTop="1">
      <c r="A7" s="7" t="s">
        <v>16</v>
      </c>
      <c r="B7" s="7"/>
      <c r="C7" s="7"/>
      <c r="D7" s="7"/>
      <c r="E7" s="7"/>
      <c r="F7" s="7"/>
      <c r="G7" s="7"/>
      <c r="H7" s="7"/>
      <c r="I7" s="8" t="s">
        <v>42</v>
      </c>
      <c r="J7" s="9">
        <f>+J8+J16</f>
        <v>12141569000</v>
      </c>
      <c r="K7" s="9">
        <f aca="true" t="shared" si="0" ref="K7:R7">+K8+K16</f>
        <v>0</v>
      </c>
      <c r="L7" s="9">
        <f t="shared" si="0"/>
        <v>0</v>
      </c>
      <c r="M7" s="9">
        <f t="shared" si="0"/>
        <v>12141569000</v>
      </c>
      <c r="N7" s="9">
        <f t="shared" si="0"/>
        <v>650000000</v>
      </c>
      <c r="O7" s="32">
        <f aca="true" t="shared" si="1" ref="O7:O12">+M7-N7</f>
        <v>11491569000</v>
      </c>
      <c r="P7" s="9">
        <f t="shared" si="0"/>
        <v>9128338471.52</v>
      </c>
      <c r="Q7" s="9">
        <f t="shared" si="0"/>
        <v>8648864001.12</v>
      </c>
      <c r="R7" s="9">
        <f t="shared" si="0"/>
        <v>8457212014.370001</v>
      </c>
      <c r="S7" s="33">
        <f aca="true" t="shared" si="2" ref="S7:S21">+O7-P7</f>
        <v>2363230528.4799995</v>
      </c>
      <c r="T7" s="10">
        <f>+P7/O7</f>
        <v>0.7943509255803103</v>
      </c>
      <c r="U7" s="10">
        <f>+Q7/O7</f>
        <v>0.7526269042216951</v>
      </c>
      <c r="V7" s="11">
        <f>+R7/O7</f>
        <v>0.7359492872009036</v>
      </c>
      <c r="W7" s="6"/>
    </row>
    <row r="8" spans="1:23" ht="34.5" customHeight="1" thickBot="1" thickTop="1">
      <c r="A8" s="13" t="s">
        <v>16</v>
      </c>
      <c r="B8" s="13">
        <v>1</v>
      </c>
      <c r="C8" s="13"/>
      <c r="D8" s="13"/>
      <c r="E8" s="13"/>
      <c r="F8" s="13"/>
      <c r="G8" s="13"/>
      <c r="H8" s="13"/>
      <c r="I8" s="23" t="s">
        <v>41</v>
      </c>
      <c r="J8" s="24">
        <f>SUM(J9:J15)</f>
        <v>10328337000</v>
      </c>
      <c r="K8" s="24">
        <f aca="true" t="shared" si="3" ref="K8:R8">SUM(K9:K15)</f>
        <v>0</v>
      </c>
      <c r="L8" s="24">
        <f t="shared" si="3"/>
        <v>0</v>
      </c>
      <c r="M8" s="24">
        <f t="shared" si="3"/>
        <v>10328337000</v>
      </c>
      <c r="N8" s="24">
        <f t="shared" si="3"/>
        <v>650000000</v>
      </c>
      <c r="O8" s="34">
        <f t="shared" si="1"/>
        <v>9678337000</v>
      </c>
      <c r="P8" s="24">
        <f t="shared" si="3"/>
        <v>7421416577.77</v>
      </c>
      <c r="Q8" s="24">
        <f t="shared" si="3"/>
        <v>7405605236.77</v>
      </c>
      <c r="R8" s="24">
        <f t="shared" si="3"/>
        <v>7218246570.77</v>
      </c>
      <c r="S8" s="35">
        <f t="shared" si="2"/>
        <v>2256920422.2299995</v>
      </c>
      <c r="T8" s="25">
        <f>+P8/O8</f>
        <v>0.7668070018402956</v>
      </c>
      <c r="U8" s="25">
        <f>+Q8/O8</f>
        <v>0.7651733181816257</v>
      </c>
      <c r="V8" s="26">
        <f>+R8/O8</f>
        <v>0.7458147583381319</v>
      </c>
      <c r="W8" s="6"/>
    </row>
    <row r="9" spans="1:23" ht="34.5" customHeight="1" thickBot="1" thickTop="1">
      <c r="A9" s="7" t="s">
        <v>16</v>
      </c>
      <c r="B9" s="7" t="s">
        <v>17</v>
      </c>
      <c r="C9" s="7" t="s">
        <v>18</v>
      </c>
      <c r="D9" s="7" t="s">
        <v>17</v>
      </c>
      <c r="E9" s="7" t="s">
        <v>17</v>
      </c>
      <c r="F9" s="7" t="s">
        <v>19</v>
      </c>
      <c r="G9" s="7" t="s">
        <v>38</v>
      </c>
      <c r="H9" s="7" t="s">
        <v>35</v>
      </c>
      <c r="I9" s="8" t="s">
        <v>20</v>
      </c>
      <c r="J9" s="9">
        <v>5212100000</v>
      </c>
      <c r="K9" s="9">
        <v>0</v>
      </c>
      <c r="L9" s="9">
        <v>0</v>
      </c>
      <c r="M9" s="9">
        <v>5212100000</v>
      </c>
      <c r="N9" s="9">
        <v>0</v>
      </c>
      <c r="O9" s="32">
        <f t="shared" si="1"/>
        <v>5212100000</v>
      </c>
      <c r="P9" s="9">
        <v>4321726436.29</v>
      </c>
      <c r="Q9" s="9">
        <v>4321726436.29</v>
      </c>
      <c r="R9" s="9">
        <v>4321726436.29</v>
      </c>
      <c r="S9" s="33">
        <f t="shared" si="2"/>
        <v>890373563.71</v>
      </c>
      <c r="T9" s="10">
        <f>+P9/O9</f>
        <v>0.8291718187083901</v>
      </c>
      <c r="U9" s="10">
        <f>+Q9/O9</f>
        <v>0.8291718187083901</v>
      </c>
      <c r="V9" s="11">
        <f>+R9/O9</f>
        <v>0.8291718187083901</v>
      </c>
      <c r="W9" s="6"/>
    </row>
    <row r="10" spans="1:23" ht="34.5" customHeight="1" thickBot="1" thickTop="1">
      <c r="A10" s="7" t="s">
        <v>16</v>
      </c>
      <c r="B10" s="7" t="s">
        <v>17</v>
      </c>
      <c r="C10" s="7" t="s">
        <v>18</v>
      </c>
      <c r="D10" s="7" t="s">
        <v>17</v>
      </c>
      <c r="E10" s="7" t="s">
        <v>21</v>
      </c>
      <c r="F10" s="7" t="s">
        <v>19</v>
      </c>
      <c r="G10" s="7" t="s">
        <v>38</v>
      </c>
      <c r="H10" s="7" t="s">
        <v>35</v>
      </c>
      <c r="I10" s="8" t="s">
        <v>22</v>
      </c>
      <c r="J10" s="9">
        <v>547200000</v>
      </c>
      <c r="K10" s="9">
        <v>0</v>
      </c>
      <c r="L10" s="9">
        <v>0</v>
      </c>
      <c r="M10" s="9">
        <v>547200000</v>
      </c>
      <c r="N10" s="9">
        <v>0</v>
      </c>
      <c r="O10" s="32">
        <f t="shared" si="1"/>
        <v>547200000</v>
      </c>
      <c r="P10" s="9">
        <v>397894820.93</v>
      </c>
      <c r="Q10" s="9">
        <v>397894820.93</v>
      </c>
      <c r="R10" s="9">
        <v>397894820.93</v>
      </c>
      <c r="S10" s="33">
        <f t="shared" si="2"/>
        <v>149305179.07</v>
      </c>
      <c r="T10" s="10">
        <f>+P10/O10</f>
        <v>0.7271469680738304</v>
      </c>
      <c r="U10" s="10">
        <f>+Q10/O10</f>
        <v>0.7271469680738304</v>
      </c>
      <c r="V10" s="11">
        <f>+R10/O10</f>
        <v>0.7271469680738304</v>
      </c>
      <c r="W10" s="6"/>
    </row>
    <row r="11" spans="1:23" ht="34.5" customHeight="1" thickBot="1" thickTop="1">
      <c r="A11" s="7" t="s">
        <v>16</v>
      </c>
      <c r="B11" s="7" t="s">
        <v>17</v>
      </c>
      <c r="C11" s="7" t="s">
        <v>18</v>
      </c>
      <c r="D11" s="7" t="s">
        <v>17</v>
      </c>
      <c r="E11" s="7" t="s">
        <v>23</v>
      </c>
      <c r="F11" s="7" t="s">
        <v>19</v>
      </c>
      <c r="G11" s="7" t="s">
        <v>38</v>
      </c>
      <c r="H11" s="7" t="s">
        <v>35</v>
      </c>
      <c r="I11" s="8" t="s">
        <v>24</v>
      </c>
      <c r="J11" s="9">
        <v>1435900000</v>
      </c>
      <c r="K11" s="9">
        <v>0</v>
      </c>
      <c r="L11" s="9">
        <v>0</v>
      </c>
      <c r="M11" s="9">
        <v>1435900000</v>
      </c>
      <c r="N11" s="9">
        <v>0</v>
      </c>
      <c r="O11" s="32">
        <f t="shared" si="1"/>
        <v>1435900000</v>
      </c>
      <c r="P11" s="9">
        <v>710533284.71</v>
      </c>
      <c r="Q11" s="9">
        <v>710533284.71</v>
      </c>
      <c r="R11" s="9">
        <v>710533284.71</v>
      </c>
      <c r="S11" s="33">
        <f t="shared" si="2"/>
        <v>725366715.29</v>
      </c>
      <c r="T11" s="10">
        <f>+P11/O11</f>
        <v>0.49483479678947007</v>
      </c>
      <c r="U11" s="10">
        <f>+Q11/O11</f>
        <v>0.49483479678947007</v>
      </c>
      <c r="V11" s="11">
        <f>+R11/O11</f>
        <v>0.49483479678947007</v>
      </c>
      <c r="W11" s="6"/>
    </row>
    <row r="12" spans="1:23" ht="34.5" customHeight="1" thickBot="1" thickTop="1">
      <c r="A12" s="7" t="s">
        <v>16</v>
      </c>
      <c r="B12" s="7" t="s">
        <v>17</v>
      </c>
      <c r="C12" s="7" t="s">
        <v>18</v>
      </c>
      <c r="D12" s="7" t="s">
        <v>17</v>
      </c>
      <c r="E12" s="7" t="s">
        <v>25</v>
      </c>
      <c r="F12" s="7" t="s">
        <v>19</v>
      </c>
      <c r="G12" s="7" t="s">
        <v>38</v>
      </c>
      <c r="H12" s="7" t="s">
        <v>35</v>
      </c>
      <c r="I12" s="8" t="s">
        <v>26</v>
      </c>
      <c r="J12" s="9">
        <v>650000000</v>
      </c>
      <c r="K12" s="9">
        <v>0</v>
      </c>
      <c r="L12" s="9">
        <v>0</v>
      </c>
      <c r="M12" s="9">
        <v>650000000</v>
      </c>
      <c r="N12" s="9">
        <v>650000000</v>
      </c>
      <c r="O12" s="32">
        <f t="shared" si="1"/>
        <v>0</v>
      </c>
      <c r="P12" s="9">
        <v>0</v>
      </c>
      <c r="Q12" s="9">
        <v>0</v>
      </c>
      <c r="R12" s="9">
        <v>0</v>
      </c>
      <c r="S12" s="33">
        <f t="shared" si="2"/>
        <v>0</v>
      </c>
      <c r="T12" s="10">
        <v>0</v>
      </c>
      <c r="U12" s="10">
        <v>0</v>
      </c>
      <c r="V12" s="11">
        <v>0</v>
      </c>
      <c r="W12" s="6"/>
    </row>
    <row r="13" spans="1:23" ht="34.5" customHeight="1" thickBot="1" thickTop="1">
      <c r="A13" s="7" t="s">
        <v>16</v>
      </c>
      <c r="B13" s="7" t="s">
        <v>17</v>
      </c>
      <c r="C13" s="7" t="s">
        <v>18</v>
      </c>
      <c r="D13" s="7" t="s">
        <v>17</v>
      </c>
      <c r="E13" s="7" t="s">
        <v>27</v>
      </c>
      <c r="F13" s="7" t="s">
        <v>19</v>
      </c>
      <c r="G13" s="7" t="s">
        <v>38</v>
      </c>
      <c r="H13" s="7" t="s">
        <v>35</v>
      </c>
      <c r="I13" s="8" t="s">
        <v>28</v>
      </c>
      <c r="J13" s="9">
        <v>100700000</v>
      </c>
      <c r="K13" s="9">
        <v>0</v>
      </c>
      <c r="L13" s="9">
        <v>0</v>
      </c>
      <c r="M13" s="9">
        <v>100700000</v>
      </c>
      <c r="N13" s="9">
        <v>0</v>
      </c>
      <c r="O13" s="32">
        <f aca="true" t="shared" si="4" ref="O13:O21">+M13-N13</f>
        <v>100700000</v>
      </c>
      <c r="P13" s="9">
        <v>48749301.84</v>
      </c>
      <c r="Q13" s="9">
        <v>48749301.84</v>
      </c>
      <c r="R13" s="9">
        <v>48749301.84</v>
      </c>
      <c r="S13" s="33">
        <f t="shared" si="2"/>
        <v>51950698.16</v>
      </c>
      <c r="T13" s="10">
        <f aca="true" t="shared" si="5" ref="T13:T21">+P13/O13</f>
        <v>0.48410428838133074</v>
      </c>
      <c r="U13" s="10">
        <f aca="true" t="shared" si="6" ref="U13:U21">+Q13/O13</f>
        <v>0.48410428838133074</v>
      </c>
      <c r="V13" s="11">
        <f aca="true" t="shared" si="7" ref="V13:V21">+R13/O13</f>
        <v>0.48410428838133074</v>
      </c>
      <c r="W13" s="6"/>
    </row>
    <row r="14" spans="1:23" ht="34.5" customHeight="1" thickBot="1" thickTop="1">
      <c r="A14" s="7" t="s">
        <v>16</v>
      </c>
      <c r="B14" s="7" t="s">
        <v>17</v>
      </c>
      <c r="C14" s="7" t="s">
        <v>18</v>
      </c>
      <c r="D14" s="7" t="s">
        <v>29</v>
      </c>
      <c r="E14" s="7"/>
      <c r="F14" s="7" t="s">
        <v>19</v>
      </c>
      <c r="G14" s="7" t="s">
        <v>38</v>
      </c>
      <c r="H14" s="7" t="s">
        <v>35</v>
      </c>
      <c r="I14" s="8" t="s">
        <v>30</v>
      </c>
      <c r="J14" s="9">
        <v>89337000</v>
      </c>
      <c r="K14" s="9">
        <v>0</v>
      </c>
      <c r="L14" s="9">
        <v>0</v>
      </c>
      <c r="M14" s="9">
        <v>89337000</v>
      </c>
      <c r="N14" s="9">
        <v>0</v>
      </c>
      <c r="O14" s="32">
        <f t="shared" si="4"/>
        <v>89337000</v>
      </c>
      <c r="P14" s="9">
        <v>89296431</v>
      </c>
      <c r="Q14" s="9">
        <v>73485090</v>
      </c>
      <c r="R14" s="9">
        <v>68967564</v>
      </c>
      <c r="S14" s="33">
        <f t="shared" si="2"/>
        <v>40569</v>
      </c>
      <c r="T14" s="10">
        <f t="shared" si="5"/>
        <v>0.9995458880419087</v>
      </c>
      <c r="U14" s="10">
        <f t="shared" si="6"/>
        <v>0.8225605292320092</v>
      </c>
      <c r="V14" s="11">
        <f t="shared" si="7"/>
        <v>0.7719932838577521</v>
      </c>
      <c r="W14" s="6"/>
    </row>
    <row r="15" spans="1:23" ht="34.5" customHeight="1" thickBot="1" thickTop="1">
      <c r="A15" s="7" t="s">
        <v>16</v>
      </c>
      <c r="B15" s="7" t="s">
        <v>17</v>
      </c>
      <c r="C15" s="7" t="s">
        <v>18</v>
      </c>
      <c r="D15" s="7" t="s">
        <v>23</v>
      </c>
      <c r="E15" s="7"/>
      <c r="F15" s="7" t="s">
        <v>19</v>
      </c>
      <c r="G15" s="7" t="s">
        <v>38</v>
      </c>
      <c r="H15" s="7" t="s">
        <v>35</v>
      </c>
      <c r="I15" s="8" t="s">
        <v>31</v>
      </c>
      <c r="J15" s="9">
        <v>2293100000</v>
      </c>
      <c r="K15" s="9">
        <v>0</v>
      </c>
      <c r="L15" s="9">
        <v>0</v>
      </c>
      <c r="M15" s="9">
        <v>2293100000</v>
      </c>
      <c r="N15" s="9">
        <v>0</v>
      </c>
      <c r="O15" s="32">
        <f t="shared" si="4"/>
        <v>2293100000</v>
      </c>
      <c r="P15" s="9">
        <v>1853216303</v>
      </c>
      <c r="Q15" s="9">
        <v>1853216303</v>
      </c>
      <c r="R15" s="9">
        <v>1670375163</v>
      </c>
      <c r="S15" s="33">
        <f t="shared" si="2"/>
        <v>439883697</v>
      </c>
      <c r="T15" s="10">
        <f t="shared" si="5"/>
        <v>0.8081707308883171</v>
      </c>
      <c r="U15" s="10">
        <f t="shared" si="6"/>
        <v>0.8081707308883171</v>
      </c>
      <c r="V15" s="11">
        <f t="shared" si="7"/>
        <v>0.7284353770005669</v>
      </c>
      <c r="W15" s="6"/>
    </row>
    <row r="16" spans="1:23" ht="34.5" customHeight="1" thickBot="1" thickTop="1">
      <c r="A16" s="13" t="s">
        <v>16</v>
      </c>
      <c r="B16" s="13">
        <v>2</v>
      </c>
      <c r="C16" s="13"/>
      <c r="D16" s="13"/>
      <c r="E16" s="13"/>
      <c r="F16" s="13"/>
      <c r="G16" s="13"/>
      <c r="H16" s="13"/>
      <c r="I16" s="23" t="s">
        <v>43</v>
      </c>
      <c r="J16" s="24">
        <f>+J17+J18</f>
        <v>1813232000</v>
      </c>
      <c r="K16" s="24">
        <f aca="true" t="shared" si="8" ref="K16:R16">+K17+K18</f>
        <v>0</v>
      </c>
      <c r="L16" s="24">
        <f t="shared" si="8"/>
        <v>0</v>
      </c>
      <c r="M16" s="24">
        <f t="shared" si="8"/>
        <v>1813232000</v>
      </c>
      <c r="N16" s="24">
        <f t="shared" si="8"/>
        <v>0</v>
      </c>
      <c r="O16" s="34">
        <f t="shared" si="4"/>
        <v>1813232000</v>
      </c>
      <c r="P16" s="24">
        <f t="shared" si="8"/>
        <v>1706921893.75</v>
      </c>
      <c r="Q16" s="24">
        <f t="shared" si="8"/>
        <v>1243258764.35</v>
      </c>
      <c r="R16" s="24">
        <f t="shared" si="8"/>
        <v>1238965443.6</v>
      </c>
      <c r="S16" s="35">
        <f t="shared" si="2"/>
        <v>106310106.25</v>
      </c>
      <c r="T16" s="25">
        <f t="shared" si="5"/>
        <v>0.9413698267789229</v>
      </c>
      <c r="U16" s="25">
        <f t="shared" si="6"/>
        <v>0.6856589583406867</v>
      </c>
      <c r="V16" s="26">
        <f t="shared" si="7"/>
        <v>0.6832911859045063</v>
      </c>
      <c r="W16" s="6"/>
    </row>
    <row r="17" spans="1:23" ht="34.5" customHeight="1" thickBot="1" thickTop="1">
      <c r="A17" s="7" t="s">
        <v>16</v>
      </c>
      <c r="B17" s="7" t="s">
        <v>29</v>
      </c>
      <c r="C17" s="7" t="s">
        <v>18</v>
      </c>
      <c r="D17" s="7" t="s">
        <v>32</v>
      </c>
      <c r="E17" s="7"/>
      <c r="F17" s="7" t="s">
        <v>19</v>
      </c>
      <c r="G17" s="7" t="s">
        <v>38</v>
      </c>
      <c r="H17" s="7" t="s">
        <v>35</v>
      </c>
      <c r="I17" s="8" t="s">
        <v>33</v>
      </c>
      <c r="J17" s="9">
        <v>3600000</v>
      </c>
      <c r="K17" s="9">
        <v>0</v>
      </c>
      <c r="L17" s="9">
        <v>0</v>
      </c>
      <c r="M17" s="9">
        <v>3600000</v>
      </c>
      <c r="N17" s="9">
        <v>0</v>
      </c>
      <c r="O17" s="32">
        <f t="shared" si="4"/>
        <v>3600000</v>
      </c>
      <c r="P17" s="9">
        <v>3469000</v>
      </c>
      <c r="Q17" s="9">
        <v>3469000</v>
      </c>
      <c r="R17" s="9">
        <v>3469000</v>
      </c>
      <c r="S17" s="33">
        <f t="shared" si="2"/>
        <v>131000</v>
      </c>
      <c r="T17" s="10">
        <f t="shared" si="5"/>
        <v>0.9636111111111111</v>
      </c>
      <c r="U17" s="10">
        <f t="shared" si="6"/>
        <v>0.9636111111111111</v>
      </c>
      <c r="V17" s="11">
        <f t="shared" si="7"/>
        <v>0.9636111111111111</v>
      </c>
      <c r="W17" s="6"/>
    </row>
    <row r="18" spans="1:23" ht="34.5" customHeight="1" thickBot="1" thickTop="1">
      <c r="A18" s="7" t="s">
        <v>16</v>
      </c>
      <c r="B18" s="7" t="s">
        <v>29</v>
      </c>
      <c r="C18" s="7" t="s">
        <v>18</v>
      </c>
      <c r="D18" s="7" t="s">
        <v>21</v>
      </c>
      <c r="E18" s="7"/>
      <c r="F18" s="7" t="s">
        <v>19</v>
      </c>
      <c r="G18" s="7" t="s">
        <v>38</v>
      </c>
      <c r="H18" s="7" t="s">
        <v>35</v>
      </c>
      <c r="I18" s="8" t="s">
        <v>34</v>
      </c>
      <c r="J18" s="9">
        <v>1809632000</v>
      </c>
      <c r="K18" s="9">
        <v>0</v>
      </c>
      <c r="L18" s="9">
        <v>0</v>
      </c>
      <c r="M18" s="9">
        <v>1809632000</v>
      </c>
      <c r="N18" s="9">
        <v>0</v>
      </c>
      <c r="O18" s="32">
        <f t="shared" si="4"/>
        <v>1809632000</v>
      </c>
      <c r="P18" s="9">
        <v>1703452893.75</v>
      </c>
      <c r="Q18" s="9">
        <v>1239789764.35</v>
      </c>
      <c r="R18" s="9">
        <v>1235496443.6</v>
      </c>
      <c r="S18" s="33">
        <f t="shared" si="2"/>
        <v>106179106.25</v>
      </c>
      <c r="T18" s="10">
        <f t="shared" si="5"/>
        <v>0.9413255809744744</v>
      </c>
      <c r="U18" s="10">
        <f t="shared" si="6"/>
        <v>0.6851060129075967</v>
      </c>
      <c r="V18" s="11">
        <f t="shared" si="7"/>
        <v>0.6827335301320931</v>
      </c>
      <c r="W18" s="6"/>
    </row>
    <row r="19" spans="1:23" ht="34.5" customHeight="1" thickBot="1" thickTop="1">
      <c r="A19" s="13" t="s">
        <v>36</v>
      </c>
      <c r="B19" s="13"/>
      <c r="C19" s="13"/>
      <c r="D19" s="13"/>
      <c r="E19" s="13"/>
      <c r="F19" s="13"/>
      <c r="G19" s="13"/>
      <c r="H19" s="13"/>
      <c r="I19" s="23" t="s">
        <v>44</v>
      </c>
      <c r="J19" s="24">
        <f>+J20</f>
        <v>3864000000</v>
      </c>
      <c r="K19" s="24">
        <f aca="true" t="shared" si="9" ref="K19:R19">+K20</f>
        <v>0</v>
      </c>
      <c r="L19" s="24">
        <f t="shared" si="9"/>
        <v>0</v>
      </c>
      <c r="M19" s="24">
        <f t="shared" si="9"/>
        <v>3864000000</v>
      </c>
      <c r="N19" s="24">
        <f t="shared" si="9"/>
        <v>0</v>
      </c>
      <c r="O19" s="34">
        <f t="shared" si="4"/>
        <v>3864000000</v>
      </c>
      <c r="P19" s="24">
        <f t="shared" si="9"/>
        <v>3699840964.95</v>
      </c>
      <c r="Q19" s="24">
        <f t="shared" si="9"/>
        <v>2062071636.68</v>
      </c>
      <c r="R19" s="24">
        <f t="shared" si="9"/>
        <v>2056670940.68</v>
      </c>
      <c r="S19" s="35">
        <f t="shared" si="2"/>
        <v>164159035.0500002</v>
      </c>
      <c r="T19" s="25">
        <f t="shared" si="5"/>
        <v>0.9575157776785714</v>
      </c>
      <c r="U19" s="25">
        <f t="shared" si="6"/>
        <v>0.5336624318530021</v>
      </c>
      <c r="V19" s="26">
        <f t="shared" si="7"/>
        <v>0.5322647362008281</v>
      </c>
      <c r="W19" s="6"/>
    </row>
    <row r="20" spans="1:23" ht="53.25" customHeight="1" thickBot="1" thickTop="1">
      <c r="A20" s="7" t="s">
        <v>36</v>
      </c>
      <c r="B20" s="7" t="s">
        <v>37</v>
      </c>
      <c r="C20" s="7" t="s">
        <v>39</v>
      </c>
      <c r="D20" s="7" t="s">
        <v>21</v>
      </c>
      <c r="E20" s="7"/>
      <c r="F20" s="7" t="s">
        <v>19</v>
      </c>
      <c r="G20" s="7" t="s">
        <v>38</v>
      </c>
      <c r="H20" s="7" t="s">
        <v>35</v>
      </c>
      <c r="I20" s="8" t="s">
        <v>40</v>
      </c>
      <c r="J20" s="9">
        <v>3864000000</v>
      </c>
      <c r="K20" s="9">
        <v>0</v>
      </c>
      <c r="L20" s="9">
        <v>0</v>
      </c>
      <c r="M20" s="9">
        <v>3864000000</v>
      </c>
      <c r="N20" s="9">
        <v>0</v>
      </c>
      <c r="O20" s="32">
        <f t="shared" si="4"/>
        <v>3864000000</v>
      </c>
      <c r="P20" s="9">
        <v>3699840964.95</v>
      </c>
      <c r="Q20" s="9">
        <v>2062071636.68</v>
      </c>
      <c r="R20" s="9">
        <v>2056670940.68</v>
      </c>
      <c r="S20" s="33">
        <f t="shared" si="2"/>
        <v>164159035.0500002</v>
      </c>
      <c r="T20" s="10">
        <f t="shared" si="5"/>
        <v>0.9575157776785714</v>
      </c>
      <c r="U20" s="10">
        <f t="shared" si="6"/>
        <v>0.5336624318530021</v>
      </c>
      <c r="V20" s="11">
        <f t="shared" si="7"/>
        <v>0.5322647362008281</v>
      </c>
      <c r="W20" s="6"/>
    </row>
    <row r="21" spans="1:23" ht="34.5" customHeight="1" thickBot="1" thickTop="1">
      <c r="A21" s="27" t="s">
        <v>0</v>
      </c>
      <c r="B21" s="27" t="s">
        <v>0</v>
      </c>
      <c r="C21" s="27" t="s">
        <v>0</v>
      </c>
      <c r="D21" s="27" t="s">
        <v>0</v>
      </c>
      <c r="E21" s="27" t="s">
        <v>0</v>
      </c>
      <c r="F21" s="27" t="s">
        <v>0</v>
      </c>
      <c r="G21" s="27" t="s">
        <v>0</v>
      </c>
      <c r="H21" s="27" t="s">
        <v>0</v>
      </c>
      <c r="I21" s="28" t="s">
        <v>45</v>
      </c>
      <c r="J21" s="29">
        <f>+J7+J19</f>
        <v>16005569000</v>
      </c>
      <c r="K21" s="29">
        <f aca="true" t="shared" si="10" ref="K21:R21">+K7+K19</f>
        <v>0</v>
      </c>
      <c r="L21" s="29">
        <f t="shared" si="10"/>
        <v>0</v>
      </c>
      <c r="M21" s="29">
        <f t="shared" si="10"/>
        <v>16005569000</v>
      </c>
      <c r="N21" s="29">
        <f t="shared" si="10"/>
        <v>650000000</v>
      </c>
      <c r="O21" s="36">
        <f t="shared" si="4"/>
        <v>15355569000</v>
      </c>
      <c r="P21" s="29">
        <f t="shared" si="10"/>
        <v>12828179436.470001</v>
      </c>
      <c r="Q21" s="29">
        <f t="shared" si="10"/>
        <v>10710935637.800001</v>
      </c>
      <c r="R21" s="29">
        <f t="shared" si="10"/>
        <v>10513882955.050001</v>
      </c>
      <c r="S21" s="37">
        <f t="shared" si="2"/>
        <v>2527389563.529999</v>
      </c>
      <c r="T21" s="30">
        <f t="shared" si="5"/>
        <v>0.8354089279576681</v>
      </c>
      <c r="U21" s="30">
        <f t="shared" si="6"/>
        <v>0.6975277593295306</v>
      </c>
      <c r="V21" s="31">
        <f t="shared" si="7"/>
        <v>0.6846951067101454</v>
      </c>
      <c r="W21" s="6"/>
    </row>
    <row r="22" spans="1:23" ht="13.5" customHeight="1" thickTop="1">
      <c r="A22" s="3" t="s">
        <v>51</v>
      </c>
      <c r="B22" s="3"/>
      <c r="C22" s="3"/>
      <c r="D22" s="3"/>
      <c r="E22" s="3"/>
      <c r="F22" s="3"/>
      <c r="G22" s="3"/>
      <c r="H22" s="3"/>
      <c r="I22" s="19"/>
      <c r="J22" s="19"/>
      <c r="K22" s="19"/>
      <c r="L22" s="19"/>
      <c r="M22" s="19"/>
      <c r="N22" s="19"/>
      <c r="O22" s="19"/>
      <c r="P22" s="19"/>
      <c r="Q22" s="20"/>
      <c r="R22" s="21"/>
      <c r="S22" s="22"/>
      <c r="T22" s="22"/>
      <c r="U22" s="5"/>
      <c r="V22" s="6"/>
      <c r="W22" s="6"/>
    </row>
    <row r="23" spans="1:23" ht="15">
      <c r="A23" s="3" t="s">
        <v>52</v>
      </c>
      <c r="B23" s="3"/>
      <c r="C23" s="3"/>
      <c r="D23" s="3"/>
      <c r="E23" s="3"/>
      <c r="F23" s="3"/>
      <c r="G23" s="3"/>
      <c r="H23" s="3"/>
      <c r="I23" s="19"/>
      <c r="J23" s="19"/>
      <c r="K23" s="19"/>
      <c r="L23" s="19"/>
      <c r="M23" s="19"/>
      <c r="N23" s="19"/>
      <c r="O23" s="19"/>
      <c r="P23" s="19"/>
      <c r="Q23" s="20"/>
      <c r="R23" s="21"/>
      <c r="S23" s="22"/>
      <c r="T23" s="22"/>
      <c r="U23" s="5"/>
      <c r="V23" s="6"/>
      <c r="W23" s="6"/>
    </row>
    <row r="24" spans="1:23" ht="15">
      <c r="A24" s="3" t="s">
        <v>53</v>
      </c>
      <c r="B24" s="3"/>
      <c r="C24" s="3"/>
      <c r="D24" s="3"/>
      <c r="E24" s="3"/>
      <c r="F24" s="3"/>
      <c r="G24" s="3"/>
      <c r="H24" s="3"/>
      <c r="I24" s="19"/>
      <c r="J24" s="19"/>
      <c r="K24" s="19"/>
      <c r="L24" s="19"/>
      <c r="M24" s="19"/>
      <c r="N24" s="19"/>
      <c r="O24" s="19"/>
      <c r="P24" s="19"/>
      <c r="Q24" s="20"/>
      <c r="R24" s="21"/>
      <c r="S24" s="22"/>
      <c r="T24" s="22"/>
      <c r="U24" s="5"/>
      <c r="V24" s="6"/>
      <c r="W24" s="6"/>
    </row>
    <row r="25" spans="1:21" ht="15">
      <c r="A25" s="3" t="s">
        <v>54</v>
      </c>
      <c r="B25" s="3"/>
      <c r="C25" s="3"/>
      <c r="D25" s="3"/>
      <c r="E25" s="3"/>
      <c r="F25" s="3"/>
      <c r="G25" s="3"/>
      <c r="H25" s="3"/>
      <c r="I25" s="19"/>
      <c r="J25" s="19"/>
      <c r="K25" s="19"/>
      <c r="L25" s="19"/>
      <c r="M25" s="19"/>
      <c r="N25" s="19"/>
      <c r="O25" s="19"/>
      <c r="P25" s="19"/>
      <c r="Q25" s="20"/>
      <c r="R25" s="21"/>
      <c r="S25" s="22"/>
      <c r="T25" s="22"/>
      <c r="U25" s="2"/>
    </row>
    <row r="26" spans="1:21" ht="15">
      <c r="A26" s="3"/>
      <c r="B26" s="3"/>
      <c r="C26" s="3"/>
      <c r="D26" s="3"/>
      <c r="E26" s="3"/>
      <c r="F26" s="3"/>
      <c r="G26" s="3"/>
      <c r="H26" s="3"/>
      <c r="I26" s="19"/>
      <c r="J26" s="19"/>
      <c r="K26" s="19"/>
      <c r="L26" s="19"/>
      <c r="M26" s="19"/>
      <c r="N26" s="19"/>
      <c r="O26" s="19"/>
      <c r="P26" s="19"/>
      <c r="Q26" s="20"/>
      <c r="R26" s="21"/>
      <c r="S26" s="22"/>
      <c r="T26" s="22"/>
      <c r="U26" s="2"/>
    </row>
    <row r="27" spans="1:21" ht="15">
      <c r="A27" s="3"/>
      <c r="B27" s="3"/>
      <c r="C27" s="3"/>
      <c r="D27" s="3"/>
      <c r="E27" s="3"/>
      <c r="F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>
      <c r="A30" s="3"/>
      <c r="B30" s="3"/>
      <c r="C30" s="3"/>
      <c r="D30" s="3"/>
      <c r="E30" s="3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3"/>
      <c r="B31" s="3"/>
      <c r="C31" s="3"/>
      <c r="D31" s="3"/>
      <c r="E31" s="3"/>
      <c r="F31" s="3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>
      <c r="A32" s="3"/>
      <c r="B32" s="3"/>
      <c r="C32" s="3"/>
      <c r="D32" s="3"/>
      <c r="E32" s="3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>
      <c r="A35" s="3"/>
      <c r="B35" s="3"/>
      <c r="C35" s="3"/>
      <c r="D35" s="3"/>
      <c r="E35" s="3"/>
      <c r="F35" s="3"/>
      <c r="G35" s="3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>
      <c r="A36" s="3"/>
      <c r="B36" s="3"/>
      <c r="C36" s="3"/>
      <c r="D36" s="3"/>
      <c r="E36" s="3"/>
      <c r="F36" s="3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</sheetData>
  <sheetProtection/>
  <mergeCells count="3">
    <mergeCell ref="A4:V4"/>
    <mergeCell ref="A2:V2"/>
    <mergeCell ref="A3:V3"/>
  </mergeCells>
  <printOptions horizontalCentered="1"/>
  <pageMargins left="0.5905511811023623" right="0" top="0.7874015748031497" bottom="0.7874015748031497" header="0.7874015748031497" footer="0.7874015748031497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Moreno Moscoso</dc:creator>
  <cp:keywords/>
  <dc:description/>
  <cp:lastModifiedBy>María del Rosario Chacón Herrera</cp:lastModifiedBy>
  <cp:lastPrinted>2016-11-02T14:18:13Z</cp:lastPrinted>
  <dcterms:created xsi:type="dcterms:W3CDTF">2016-11-01T13:27:42Z</dcterms:created>
  <dcterms:modified xsi:type="dcterms:W3CDTF">2016-11-08T20:57:53Z</dcterms:modified>
  <cp:category/>
  <cp:version/>
  <cp:contentType/>
  <cp:contentStatus/>
</cp:coreProperties>
</file>