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DCE" sheetId="1" r:id="rId1"/>
  </sheets>
  <calcPr calcId="152511"/>
</workbook>
</file>

<file path=xl/calcChain.xml><?xml version="1.0" encoding="utf-8"?>
<calcChain xmlns="http://schemas.openxmlformats.org/spreadsheetml/2006/main">
  <c r="T18" i="1" l="1"/>
  <c r="S18" i="1"/>
  <c r="R18" i="1"/>
  <c r="Q18" i="1"/>
  <c r="P18" i="1"/>
  <c r="N18" i="1"/>
  <c r="M18" i="1"/>
  <c r="L18" i="1"/>
  <c r="K18" i="1"/>
  <c r="T15" i="1"/>
  <c r="S15" i="1"/>
  <c r="R15" i="1"/>
  <c r="Q15" i="1"/>
  <c r="P15" i="1"/>
  <c r="N15" i="1"/>
  <c r="M15" i="1"/>
  <c r="L15" i="1"/>
  <c r="K15" i="1"/>
  <c r="J15" i="1"/>
  <c r="T7" i="1"/>
  <c r="S7" i="1"/>
  <c r="R7" i="1"/>
  <c r="Q7" i="1"/>
  <c r="P7" i="1"/>
  <c r="N7" i="1"/>
  <c r="N6" i="1" s="1"/>
  <c r="M7" i="1"/>
  <c r="L7" i="1"/>
  <c r="K7" i="1"/>
  <c r="J7" i="1"/>
  <c r="J6" i="1" s="1"/>
  <c r="O19" i="1"/>
  <c r="O18" i="1" s="1"/>
  <c r="U18" i="1" s="1"/>
  <c r="O17" i="1"/>
  <c r="X17" i="1" s="1"/>
  <c r="O16" i="1"/>
  <c r="O14" i="1"/>
  <c r="O13" i="1"/>
  <c r="O12" i="1"/>
  <c r="X12" i="1" s="1"/>
  <c r="O11" i="1"/>
  <c r="U11" i="1" s="1"/>
  <c r="O10" i="1"/>
  <c r="U10" i="1" s="1"/>
  <c r="O9" i="1"/>
  <c r="U9" i="1" s="1"/>
  <c r="O8" i="1"/>
  <c r="X8" i="1" s="1"/>
  <c r="J18" i="1"/>
  <c r="M6" i="1" l="1"/>
  <c r="M20" i="1" s="1"/>
  <c r="J20" i="1"/>
  <c r="V17" i="1"/>
  <c r="O15" i="1"/>
  <c r="W15" i="1" s="1"/>
  <c r="U8" i="1"/>
  <c r="U12" i="1"/>
  <c r="U16" i="1"/>
  <c r="Q6" i="1"/>
  <c r="Q20" i="1" s="1"/>
  <c r="V8" i="1"/>
  <c r="V12" i="1"/>
  <c r="V16" i="1"/>
  <c r="U17" i="1"/>
  <c r="X9" i="1"/>
  <c r="W9" i="1"/>
  <c r="V9" i="1"/>
  <c r="X13" i="1"/>
  <c r="V13" i="1"/>
  <c r="W13" i="1"/>
  <c r="X19" i="1"/>
  <c r="W19" i="1"/>
  <c r="V19" i="1"/>
  <c r="R6" i="1"/>
  <c r="V18" i="1"/>
  <c r="X10" i="1"/>
  <c r="W10" i="1"/>
  <c r="V10" i="1"/>
  <c r="X14" i="1"/>
  <c r="W14" i="1"/>
  <c r="V14" i="1"/>
  <c r="S6" i="1"/>
  <c r="W18" i="1"/>
  <c r="U13" i="1"/>
  <c r="X18" i="1"/>
  <c r="U14" i="1"/>
  <c r="U19" i="1"/>
  <c r="O7" i="1"/>
  <c r="X7" i="1" s="1"/>
  <c r="K6" i="1"/>
  <c r="K20" i="1" s="1"/>
  <c r="P6" i="1"/>
  <c r="P20" i="1" s="1"/>
  <c r="T6" i="1"/>
  <c r="W8" i="1"/>
  <c r="W12" i="1"/>
  <c r="W16" i="1"/>
  <c r="W17" i="1"/>
  <c r="L6" i="1"/>
  <c r="L20" i="1" s="1"/>
  <c r="X16" i="1"/>
  <c r="N20" i="1"/>
  <c r="V7" i="1" l="1"/>
  <c r="X15" i="1"/>
  <c r="W7" i="1"/>
  <c r="U15" i="1"/>
  <c r="V15" i="1"/>
  <c r="O6" i="1"/>
  <c r="W6" i="1" s="1"/>
  <c r="U7" i="1"/>
  <c r="S20" i="1"/>
  <c r="R20" i="1"/>
  <c r="T20" i="1"/>
  <c r="X6" i="1" l="1"/>
  <c r="V6" i="1"/>
  <c r="O20" i="1"/>
  <c r="U20" i="1" s="1"/>
  <c r="U6" i="1"/>
  <c r="X20" i="1" l="1"/>
  <c r="W20" i="1"/>
  <c r="V20" i="1"/>
</calcChain>
</file>

<file path=xl/sharedStrings.xml><?xml version="1.0" encoding="utf-8"?>
<sst xmlns="http://schemas.openxmlformats.org/spreadsheetml/2006/main" count="135" uniqueCount="64">
  <si>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</si>
  <si>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</si>
  <si>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</si>
  <si>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</si>
  <si>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</si>
  <si>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</si>
  <si>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</si>
  <si>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</si>
  <si>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</si>
  <si>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</si>
  <si>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</si>
  <si>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</si>
  <si>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</si>
  <si>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</si>
  <si>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</si>
  <si>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</si>
  <si>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</si>
  <si>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</si>
  <si>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</si>
  <si>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</si>
  <si>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</si>
  <si>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</si>
  <si>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</si>
  <si>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</si>
  <si>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</si>
  <si>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</si>
  <si>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</si>
  <si>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</si>
  <si>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</si>
  <si>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</si>
  <si>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</si>
  <si>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</si>
  <si>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</si>
  <si>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</si>
  <si>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</si>
  <si>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</si>
  <si>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</si>
  <si>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</si>
  <si>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</si>
  <si>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C</t>
  </si>
  <si>
    <t>310</t>
  </si>
  <si>
    <t>16</t>
  </si>
  <si>
    <t>205</t>
  </si>
  <si>
    <t>IMPLANTACION DEL PROGRAMA DE APOYO INTEGRAL PARA LOS USUARIOS DE COMERCIO EXTERIOR</t>
  </si>
  <si>
    <t>APLAZAMIENTOS</t>
  </si>
  <si>
    <t>APROPIACION VIGENTE DESPUES DE APLAZAMIENTOS</t>
  </si>
  <si>
    <t>GASTOS DE PERSONAL</t>
  </si>
  <si>
    <t>GASTOS DE FUNCIONAMIENTO</t>
  </si>
  <si>
    <t xml:space="preserve">GASTOS DE INVERSION </t>
  </si>
  <si>
    <t xml:space="preserve">GASTOS GENERALES </t>
  </si>
  <si>
    <t>APROPIACION SIN COMPROMETER</t>
  </si>
  <si>
    <t>COMP/ APR</t>
  </si>
  <si>
    <t>OBLIG/ APR</t>
  </si>
  <si>
    <t>PAGO/ APR</t>
  </si>
  <si>
    <t>MINISTERIO DE COMERCIO INDUSTRIA Y TURISMO</t>
  </si>
  <si>
    <t>INFORME DE EJECUCIÓN PRESUPUESTAL ACUMULADA CON CORTE AL 30 DE NOVIEMBRE DE 2016</t>
  </si>
  <si>
    <t xml:space="preserve">UNIDAD EJECUTORA 3501-02 DIRECCIÓN GENERAL DE COMERCIO EXTERIOR 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</si>
  <si>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</si>
  <si>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</si>
  <si>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</si>
  <si>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Nota3: Decreto 378 del 4 de Marzo de  2016 "Por el cual se aplazan unas apropiaciones en el Presupuesto General de la Nación para la vigencia fiscal de 2016 y se dictan otras disposiciones"</t>
  </si>
  <si>
    <t>Nota4:Decreto 1445 del 8 de Septiembre de 2016 " Por el cual se modifica el detalle del aplazamiento contenido en el Decreto 378 del 4 de Marzo de 2016"</t>
  </si>
  <si>
    <t>GEN: DICIEMBRE 01 DE 2016</t>
  </si>
  <si>
    <t>TOTAL  PRESUPUESTO A+C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</si>
</sst>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12"/>
      <color rgb="FF000000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Continuous" vertical="center" wrapText="1"/>
    </xf>
    <xf numFmtId="10" fontId="10" fillId="0" borderId="0" xfId="0" applyNumberFormat="1" applyFont="1" applyFill="1" applyBorder="1" applyAlignment="1">
      <alignment horizontal="centerContinuous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readingOrder="1"/>
    </xf>
    <xf numFmtId="0" fontId="8" fillId="0" borderId="0" xfId="0" applyFont="1" applyFill="1" applyBorder="1"/>
    <xf numFmtId="0" fontId="12" fillId="2" borderId="1" xfId="0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13" fillId="0" borderId="1" xfId="0" applyNumberFormat="1" applyFont="1" applyFill="1" applyBorder="1" applyAlignment="1">
      <alignment horizontal="right" vertical="center" wrapText="1" readingOrder="1"/>
    </xf>
    <xf numFmtId="165" fontId="14" fillId="0" borderId="1" xfId="0" applyNumberFormat="1" applyFont="1" applyFill="1" applyBorder="1" applyAlignment="1">
      <alignment horizontal="right" vertical="center" wrapText="1"/>
    </xf>
    <xf numFmtId="10" fontId="14" fillId="0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13" fillId="2" borderId="1" xfId="0" applyNumberFormat="1" applyFont="1" applyFill="1" applyBorder="1" applyAlignment="1">
      <alignment horizontal="right" vertical="center" wrapText="1" readingOrder="1"/>
    </xf>
    <xf numFmtId="165" fontId="14" fillId="2" borderId="1" xfId="0" applyNumberFormat="1" applyFont="1" applyFill="1" applyBorder="1" applyAlignment="1">
      <alignment horizontal="right" vertical="center" wrapText="1"/>
    </xf>
    <xf numFmtId="10" fontId="14" fillId="2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showGridLines="0" tabSelected="1" workbookViewId="0">
      <selection activeCell="I4" sqref="I4"/>
    </sheetView>
  </sheetViews>
  <sheetFormatPr baseColWidth="10" defaultRowHeight="15"/>
  <cols>
    <col min="1" max="1" width="4.5703125" customWidth="1"/>
    <col min="2" max="2" width="4.140625" customWidth="1"/>
    <col min="3" max="3" width="4.28515625" customWidth="1"/>
    <col min="4" max="4" width="4.42578125" customWidth="1"/>
    <col min="5" max="5" width="3.5703125" customWidth="1"/>
    <col min="6" max="6" width="6" customWidth="1"/>
    <col min="7" max="7" width="4.85546875" customWidth="1"/>
    <col min="8" max="8" width="6.42578125" customWidth="1"/>
    <col min="9" max="9" width="23.28515625" customWidth="1"/>
    <col min="10" max="10" width="17.7109375" customWidth="1"/>
    <col min="11" max="11" width="16.7109375" customWidth="1"/>
    <col min="12" max="12" width="16.42578125" customWidth="1"/>
    <col min="13" max="13" width="18.140625" customWidth="1"/>
    <col min="14" max="14" width="15.7109375" customWidth="1"/>
    <col min="15" max="15" width="18.85546875" customWidth="1"/>
    <col min="16" max="16" width="17.7109375" customWidth="1"/>
    <col min="17" max="17" width="15.5703125" customWidth="1"/>
    <col min="18" max="19" width="18.85546875" customWidth="1"/>
    <col min="20" max="20" width="17.7109375" customWidth="1"/>
    <col min="21" max="21" width="16.140625" customWidth="1"/>
    <col min="22" max="22" width="8.42578125" customWidth="1"/>
    <col min="23" max="24" width="8" customWidth="1"/>
  </cols>
  <sheetData>
    <row r="1" spans="1:24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>
      <c r="A2" s="28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>
      <c r="A3" s="28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12" t="s">
        <v>62</v>
      </c>
      <c r="W4" s="12"/>
      <c r="X4" s="12"/>
    </row>
    <row r="5" spans="1:24" ht="35.1" customHeight="1" thickTop="1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44</v>
      </c>
      <c r="O5" s="4" t="s">
        <v>45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18" t="s">
        <v>50</v>
      </c>
      <c r="V5" s="18" t="s">
        <v>51</v>
      </c>
      <c r="W5" s="18" t="s">
        <v>52</v>
      </c>
      <c r="X5" s="18" t="s">
        <v>53</v>
      </c>
    </row>
    <row r="6" spans="1:24" ht="35.1" customHeight="1" thickTop="1" thickBot="1">
      <c r="A6" s="19" t="s">
        <v>19</v>
      </c>
      <c r="B6" s="19"/>
      <c r="C6" s="19"/>
      <c r="D6" s="19"/>
      <c r="E6" s="19"/>
      <c r="F6" s="19"/>
      <c r="G6" s="19"/>
      <c r="H6" s="19"/>
      <c r="I6" s="20" t="s">
        <v>47</v>
      </c>
      <c r="J6" s="21">
        <f>+J7+J15</f>
        <v>12141569000</v>
      </c>
      <c r="K6" s="21">
        <f t="shared" ref="K6:T6" si="0">+K7+K15</f>
        <v>0</v>
      </c>
      <c r="L6" s="21">
        <f t="shared" si="0"/>
        <v>0</v>
      </c>
      <c r="M6" s="21">
        <f t="shared" si="0"/>
        <v>12141569000</v>
      </c>
      <c r="N6" s="21">
        <f t="shared" si="0"/>
        <v>650000000</v>
      </c>
      <c r="O6" s="21">
        <f t="shared" si="0"/>
        <v>11491569000</v>
      </c>
      <c r="P6" s="21">
        <f t="shared" si="0"/>
        <v>11474337992.889999</v>
      </c>
      <c r="Q6" s="21">
        <f t="shared" si="0"/>
        <v>17231007.109999999</v>
      </c>
      <c r="R6" s="21">
        <f t="shared" si="0"/>
        <v>10374107275.84</v>
      </c>
      <c r="S6" s="21">
        <f t="shared" si="0"/>
        <v>10084681953.300001</v>
      </c>
      <c r="T6" s="21">
        <f t="shared" si="0"/>
        <v>9866253039.2999992</v>
      </c>
      <c r="U6" s="22">
        <f t="shared" ref="U6:U11" si="1">+O6-R6</f>
        <v>1117461724.1599998</v>
      </c>
      <c r="V6" s="23">
        <f t="shared" ref="V6:V10" si="2">+R6/O6</f>
        <v>0.90275812431183244</v>
      </c>
      <c r="W6" s="23">
        <f t="shared" ref="W6:W10" si="3">+S6/O6</f>
        <v>0.87757224042252202</v>
      </c>
      <c r="X6" s="23">
        <f t="shared" ref="X6:X10" si="4">+T6/O6</f>
        <v>0.85856448665103946</v>
      </c>
    </row>
    <row r="7" spans="1:24" ht="35.1" customHeight="1" thickTop="1" thickBot="1">
      <c r="A7" s="4" t="s">
        <v>19</v>
      </c>
      <c r="B7" s="4">
        <v>1</v>
      </c>
      <c r="C7" s="4"/>
      <c r="D7" s="4"/>
      <c r="E7" s="4"/>
      <c r="F7" s="4"/>
      <c r="G7" s="4"/>
      <c r="H7" s="4"/>
      <c r="I7" s="24" t="s">
        <v>46</v>
      </c>
      <c r="J7" s="25">
        <f>SUM(J8:J14)</f>
        <v>10328337000</v>
      </c>
      <c r="K7" s="25">
        <f t="shared" ref="K7:T7" si="5">SUM(K8:K14)</f>
        <v>0</v>
      </c>
      <c r="L7" s="25">
        <f t="shared" si="5"/>
        <v>0</v>
      </c>
      <c r="M7" s="25">
        <f t="shared" si="5"/>
        <v>10328337000</v>
      </c>
      <c r="N7" s="25">
        <f t="shared" si="5"/>
        <v>650000000</v>
      </c>
      <c r="O7" s="25">
        <f t="shared" si="5"/>
        <v>9678337000</v>
      </c>
      <c r="P7" s="25">
        <f t="shared" si="5"/>
        <v>9678337000</v>
      </c>
      <c r="Q7" s="25">
        <f t="shared" si="5"/>
        <v>0</v>
      </c>
      <c r="R7" s="25">
        <f t="shared" si="5"/>
        <v>8725538211.4500008</v>
      </c>
      <c r="S7" s="25">
        <f t="shared" si="5"/>
        <v>8716503159.4500008</v>
      </c>
      <c r="T7" s="25">
        <f t="shared" si="5"/>
        <v>8522421045.4499998</v>
      </c>
      <c r="U7" s="26">
        <f t="shared" si="1"/>
        <v>952798788.54999924</v>
      </c>
      <c r="V7" s="27">
        <f t="shared" si="2"/>
        <v>0.9015534602122246</v>
      </c>
      <c r="W7" s="27">
        <f t="shared" si="3"/>
        <v>0.90061992669298463</v>
      </c>
      <c r="X7" s="27">
        <f t="shared" si="4"/>
        <v>0.88056667642901876</v>
      </c>
    </row>
    <row r="8" spans="1:24" ht="35.1" customHeight="1" thickTop="1" thickBot="1">
      <c r="A8" s="2" t="s">
        <v>19</v>
      </c>
      <c r="B8" s="2" t="s">
        <v>20</v>
      </c>
      <c r="C8" s="2" t="s">
        <v>21</v>
      </c>
      <c r="D8" s="2" t="s">
        <v>20</v>
      </c>
      <c r="E8" s="2" t="s">
        <v>20</v>
      </c>
      <c r="F8" s="2" t="s">
        <v>22</v>
      </c>
      <c r="G8" s="2" t="s">
        <v>41</v>
      </c>
      <c r="H8" s="2" t="s">
        <v>38</v>
      </c>
      <c r="I8" s="3" t="s">
        <v>23</v>
      </c>
      <c r="J8" s="5">
        <v>5212100000</v>
      </c>
      <c r="K8" s="5">
        <v>0</v>
      </c>
      <c r="L8" s="5">
        <v>0</v>
      </c>
      <c r="M8" s="5">
        <v>5212100000</v>
      </c>
      <c r="N8" s="5">
        <v>0</v>
      </c>
      <c r="O8" s="5">
        <f t="shared" ref="O8:O13" si="6">+M8-N8</f>
        <v>5212100000</v>
      </c>
      <c r="P8" s="5">
        <v>5212100000</v>
      </c>
      <c r="Q8" s="5">
        <v>0</v>
      </c>
      <c r="R8" s="5">
        <v>4766204895.54</v>
      </c>
      <c r="S8" s="5">
        <v>4766204895.54</v>
      </c>
      <c r="T8" s="5">
        <v>4766204895.54</v>
      </c>
      <c r="U8" s="9">
        <f t="shared" si="1"/>
        <v>445895104.46000004</v>
      </c>
      <c r="V8" s="10">
        <f t="shared" si="2"/>
        <v>0.91445000969666734</v>
      </c>
      <c r="W8" s="10">
        <f t="shared" si="3"/>
        <v>0.91445000969666734</v>
      </c>
      <c r="X8" s="10">
        <f t="shared" si="4"/>
        <v>0.91445000969666734</v>
      </c>
    </row>
    <row r="9" spans="1:24" ht="35.1" customHeight="1" thickTop="1" thickBot="1">
      <c r="A9" s="2" t="s">
        <v>19</v>
      </c>
      <c r="B9" s="2" t="s">
        <v>20</v>
      </c>
      <c r="C9" s="2" t="s">
        <v>21</v>
      </c>
      <c r="D9" s="2" t="s">
        <v>20</v>
      </c>
      <c r="E9" s="2" t="s">
        <v>24</v>
      </c>
      <c r="F9" s="2" t="s">
        <v>22</v>
      </c>
      <c r="G9" s="2" t="s">
        <v>41</v>
      </c>
      <c r="H9" s="2" t="s">
        <v>38</v>
      </c>
      <c r="I9" s="3" t="s">
        <v>25</v>
      </c>
      <c r="J9" s="5">
        <v>547200000</v>
      </c>
      <c r="K9" s="5">
        <v>0</v>
      </c>
      <c r="L9" s="5">
        <v>0</v>
      </c>
      <c r="M9" s="5">
        <v>547200000</v>
      </c>
      <c r="N9" s="5">
        <v>0</v>
      </c>
      <c r="O9" s="5">
        <f t="shared" si="6"/>
        <v>547200000</v>
      </c>
      <c r="P9" s="5">
        <v>547200000</v>
      </c>
      <c r="Q9" s="5">
        <v>0</v>
      </c>
      <c r="R9" s="5">
        <v>438510140.19999999</v>
      </c>
      <c r="S9" s="5">
        <v>438510140.19999999</v>
      </c>
      <c r="T9" s="5">
        <v>438510140.19999999</v>
      </c>
      <c r="U9" s="9">
        <f t="shared" si="1"/>
        <v>108689859.80000001</v>
      </c>
      <c r="V9" s="10">
        <f t="shared" si="2"/>
        <v>0.80137087024853804</v>
      </c>
      <c r="W9" s="10">
        <f t="shared" si="3"/>
        <v>0.80137087024853804</v>
      </c>
      <c r="X9" s="10">
        <f t="shared" si="4"/>
        <v>0.80137087024853804</v>
      </c>
    </row>
    <row r="10" spans="1:24" ht="35.1" customHeight="1" thickTop="1" thickBot="1">
      <c r="A10" s="2" t="s">
        <v>19</v>
      </c>
      <c r="B10" s="2" t="s">
        <v>20</v>
      </c>
      <c r="C10" s="2" t="s">
        <v>21</v>
      </c>
      <c r="D10" s="2" t="s">
        <v>20</v>
      </c>
      <c r="E10" s="2" t="s">
        <v>26</v>
      </c>
      <c r="F10" s="2" t="s">
        <v>22</v>
      </c>
      <c r="G10" s="2" t="s">
        <v>41</v>
      </c>
      <c r="H10" s="2" t="s">
        <v>38</v>
      </c>
      <c r="I10" s="3" t="s">
        <v>27</v>
      </c>
      <c r="J10" s="5">
        <v>1435900000</v>
      </c>
      <c r="K10" s="5">
        <v>0</v>
      </c>
      <c r="L10" s="5">
        <v>0</v>
      </c>
      <c r="M10" s="5">
        <v>1435900000</v>
      </c>
      <c r="N10" s="5">
        <v>0</v>
      </c>
      <c r="O10" s="5">
        <f t="shared" si="6"/>
        <v>1435900000</v>
      </c>
      <c r="P10" s="5">
        <v>1435900000</v>
      </c>
      <c r="Q10" s="5">
        <v>0</v>
      </c>
      <c r="R10" s="5">
        <v>1276486592.05</v>
      </c>
      <c r="S10" s="5">
        <v>1276486592.05</v>
      </c>
      <c r="T10" s="5">
        <v>1274253321.05</v>
      </c>
      <c r="U10" s="9">
        <f t="shared" si="1"/>
        <v>159413407.95000005</v>
      </c>
      <c r="V10" s="10">
        <f t="shared" si="2"/>
        <v>0.88898014628456012</v>
      </c>
      <c r="W10" s="10">
        <f t="shared" si="3"/>
        <v>0.88898014628456012</v>
      </c>
      <c r="X10" s="10">
        <f t="shared" si="4"/>
        <v>0.88742483532975835</v>
      </c>
    </row>
    <row r="11" spans="1:24" ht="35.1" customHeight="1" thickTop="1" thickBot="1">
      <c r="A11" s="2" t="s">
        <v>19</v>
      </c>
      <c r="B11" s="2" t="s">
        <v>20</v>
      </c>
      <c r="C11" s="2" t="s">
        <v>21</v>
      </c>
      <c r="D11" s="2" t="s">
        <v>20</v>
      </c>
      <c r="E11" s="2" t="s">
        <v>28</v>
      </c>
      <c r="F11" s="2" t="s">
        <v>22</v>
      </c>
      <c r="G11" s="2" t="s">
        <v>41</v>
      </c>
      <c r="H11" s="2" t="s">
        <v>38</v>
      </c>
      <c r="I11" s="3" t="s">
        <v>29</v>
      </c>
      <c r="J11" s="5">
        <v>650000000</v>
      </c>
      <c r="K11" s="5">
        <v>0</v>
      </c>
      <c r="L11" s="5">
        <v>0</v>
      </c>
      <c r="M11" s="5">
        <v>650000000</v>
      </c>
      <c r="N11" s="5">
        <v>650000000</v>
      </c>
      <c r="O11" s="5">
        <f t="shared" si="6"/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9">
        <f t="shared" si="1"/>
        <v>0</v>
      </c>
      <c r="V11" s="10">
        <v>0</v>
      </c>
      <c r="W11" s="10">
        <v>0</v>
      </c>
      <c r="X11" s="10">
        <v>0</v>
      </c>
    </row>
    <row r="12" spans="1:24" ht="35.1" customHeight="1" thickTop="1" thickBot="1">
      <c r="A12" s="2" t="s">
        <v>19</v>
      </c>
      <c r="B12" s="2" t="s">
        <v>20</v>
      </c>
      <c r="C12" s="2" t="s">
        <v>21</v>
      </c>
      <c r="D12" s="2" t="s">
        <v>20</v>
      </c>
      <c r="E12" s="2" t="s">
        <v>30</v>
      </c>
      <c r="F12" s="2" t="s">
        <v>22</v>
      </c>
      <c r="G12" s="2" t="s">
        <v>41</v>
      </c>
      <c r="H12" s="2" t="s">
        <v>38</v>
      </c>
      <c r="I12" s="3" t="s">
        <v>31</v>
      </c>
      <c r="J12" s="5">
        <v>100700000</v>
      </c>
      <c r="K12" s="5">
        <v>0</v>
      </c>
      <c r="L12" s="5">
        <v>0</v>
      </c>
      <c r="M12" s="5">
        <v>100700000</v>
      </c>
      <c r="N12" s="5">
        <v>0</v>
      </c>
      <c r="O12" s="5">
        <f t="shared" si="6"/>
        <v>100700000</v>
      </c>
      <c r="P12" s="5">
        <v>100700000</v>
      </c>
      <c r="Q12" s="5">
        <v>0</v>
      </c>
      <c r="R12" s="5">
        <v>66713065.659999996</v>
      </c>
      <c r="S12" s="5">
        <v>66713065.659999996</v>
      </c>
      <c r="T12" s="5">
        <v>66713065.659999996</v>
      </c>
      <c r="U12" s="9">
        <f t="shared" ref="U12:U20" si="7">+O12-R12</f>
        <v>33986934.340000004</v>
      </c>
      <c r="V12" s="10">
        <f t="shared" ref="V12:V20" si="8">+R12/O12</f>
        <v>0.66249320417080437</v>
      </c>
      <c r="W12" s="10">
        <f t="shared" ref="W12:W20" si="9">+S12/O12</f>
        <v>0.66249320417080437</v>
      </c>
      <c r="X12" s="10">
        <f t="shared" ref="X12:X20" si="10">+T12/O12</f>
        <v>0.66249320417080437</v>
      </c>
    </row>
    <row r="13" spans="1:24" ht="35.1" customHeight="1" thickTop="1" thickBot="1">
      <c r="A13" s="2" t="s">
        <v>19</v>
      </c>
      <c r="B13" s="2" t="s">
        <v>20</v>
      </c>
      <c r="C13" s="2" t="s">
        <v>21</v>
      </c>
      <c r="D13" s="2" t="s">
        <v>32</v>
      </c>
      <c r="E13" s="2"/>
      <c r="F13" s="2" t="s">
        <v>22</v>
      </c>
      <c r="G13" s="2" t="s">
        <v>41</v>
      </c>
      <c r="H13" s="2" t="s">
        <v>38</v>
      </c>
      <c r="I13" s="3" t="s">
        <v>33</v>
      </c>
      <c r="J13" s="5">
        <v>89337000</v>
      </c>
      <c r="K13" s="5">
        <v>0</v>
      </c>
      <c r="L13" s="5">
        <v>0</v>
      </c>
      <c r="M13" s="5">
        <v>89337000</v>
      </c>
      <c r="N13" s="5">
        <v>0</v>
      </c>
      <c r="O13" s="5">
        <f t="shared" si="6"/>
        <v>89337000</v>
      </c>
      <c r="P13" s="5">
        <v>89337000</v>
      </c>
      <c r="Q13" s="5">
        <v>0</v>
      </c>
      <c r="R13" s="5">
        <v>89296431</v>
      </c>
      <c r="S13" s="5">
        <v>80261379</v>
      </c>
      <c r="T13" s="5">
        <v>75743853</v>
      </c>
      <c r="U13" s="9">
        <f t="shared" si="7"/>
        <v>40569</v>
      </c>
      <c r="V13" s="10">
        <f t="shared" si="8"/>
        <v>0.99954588804190869</v>
      </c>
      <c r="W13" s="10">
        <f t="shared" si="9"/>
        <v>0.8984113972933947</v>
      </c>
      <c r="X13" s="10">
        <f t="shared" si="10"/>
        <v>0.84784415191913765</v>
      </c>
    </row>
    <row r="14" spans="1:24" ht="35.1" customHeight="1" thickTop="1" thickBot="1">
      <c r="A14" s="2" t="s">
        <v>19</v>
      </c>
      <c r="B14" s="2" t="s">
        <v>20</v>
      </c>
      <c r="C14" s="2" t="s">
        <v>21</v>
      </c>
      <c r="D14" s="2" t="s">
        <v>26</v>
      </c>
      <c r="E14" s="2"/>
      <c r="F14" s="2" t="s">
        <v>22</v>
      </c>
      <c r="G14" s="2" t="s">
        <v>41</v>
      </c>
      <c r="H14" s="2" t="s">
        <v>38</v>
      </c>
      <c r="I14" s="3" t="s">
        <v>34</v>
      </c>
      <c r="J14" s="5">
        <v>2293100000</v>
      </c>
      <c r="K14" s="5">
        <v>0</v>
      </c>
      <c r="L14" s="5">
        <v>0</v>
      </c>
      <c r="M14" s="5">
        <v>2293100000</v>
      </c>
      <c r="N14" s="5">
        <v>0</v>
      </c>
      <c r="O14" s="5">
        <f t="shared" ref="O14:O19" si="11">+M14-N14</f>
        <v>2293100000</v>
      </c>
      <c r="P14" s="5">
        <v>2293100000</v>
      </c>
      <c r="Q14" s="5">
        <v>0</v>
      </c>
      <c r="R14" s="5">
        <v>2088327087</v>
      </c>
      <c r="S14" s="5">
        <v>2088327087</v>
      </c>
      <c r="T14" s="5">
        <v>1900995770</v>
      </c>
      <c r="U14" s="9">
        <f t="shared" si="7"/>
        <v>204772913</v>
      </c>
      <c r="V14" s="10">
        <f t="shared" si="8"/>
        <v>0.91070039989533824</v>
      </c>
      <c r="W14" s="10">
        <f t="shared" si="9"/>
        <v>0.91070039989533824</v>
      </c>
      <c r="X14" s="10">
        <f t="shared" si="10"/>
        <v>0.82900692076228688</v>
      </c>
    </row>
    <row r="15" spans="1:24" ht="35.1" customHeight="1" thickTop="1" thickBot="1">
      <c r="A15" s="4" t="s">
        <v>19</v>
      </c>
      <c r="B15" s="4">
        <v>2</v>
      </c>
      <c r="C15" s="4"/>
      <c r="D15" s="4"/>
      <c r="E15" s="4"/>
      <c r="F15" s="4"/>
      <c r="G15" s="4"/>
      <c r="H15" s="4"/>
      <c r="I15" s="24" t="s">
        <v>49</v>
      </c>
      <c r="J15" s="25">
        <f>+J16+J17</f>
        <v>1813232000</v>
      </c>
      <c r="K15" s="25">
        <f t="shared" ref="K15:T15" si="12">+K16+K17</f>
        <v>0</v>
      </c>
      <c r="L15" s="25">
        <f t="shared" si="12"/>
        <v>0</v>
      </c>
      <c r="M15" s="25">
        <f t="shared" si="12"/>
        <v>1813232000</v>
      </c>
      <c r="N15" s="25">
        <f t="shared" si="12"/>
        <v>0</v>
      </c>
      <c r="O15" s="25">
        <f t="shared" si="12"/>
        <v>1813232000</v>
      </c>
      <c r="P15" s="25">
        <f t="shared" si="12"/>
        <v>1796000992.8900001</v>
      </c>
      <c r="Q15" s="25">
        <f t="shared" si="12"/>
        <v>17231007.109999999</v>
      </c>
      <c r="R15" s="25">
        <f t="shared" si="12"/>
        <v>1648569064.3900001</v>
      </c>
      <c r="S15" s="25">
        <f t="shared" si="12"/>
        <v>1368178793.8499999</v>
      </c>
      <c r="T15" s="25">
        <f t="shared" si="12"/>
        <v>1343831993.8499999</v>
      </c>
      <c r="U15" s="26">
        <f t="shared" si="7"/>
        <v>164662935.6099999</v>
      </c>
      <c r="V15" s="27">
        <f t="shared" si="8"/>
        <v>0.90918815925926744</v>
      </c>
      <c r="W15" s="27">
        <f t="shared" si="9"/>
        <v>0.75455253042633263</v>
      </c>
      <c r="X15" s="27">
        <f t="shared" si="10"/>
        <v>0.74112523595987712</v>
      </c>
    </row>
    <row r="16" spans="1:24" ht="35.1" customHeight="1" thickTop="1" thickBot="1">
      <c r="A16" s="2" t="s">
        <v>19</v>
      </c>
      <c r="B16" s="2" t="s">
        <v>32</v>
      </c>
      <c r="C16" s="2" t="s">
        <v>21</v>
      </c>
      <c r="D16" s="2" t="s">
        <v>35</v>
      </c>
      <c r="E16" s="2"/>
      <c r="F16" s="2" t="s">
        <v>22</v>
      </c>
      <c r="G16" s="2" t="s">
        <v>41</v>
      </c>
      <c r="H16" s="2" t="s">
        <v>38</v>
      </c>
      <c r="I16" s="3" t="s">
        <v>36</v>
      </c>
      <c r="J16" s="5">
        <v>3600000</v>
      </c>
      <c r="K16" s="5">
        <v>0</v>
      </c>
      <c r="L16" s="5">
        <v>0</v>
      </c>
      <c r="M16" s="5">
        <v>3600000</v>
      </c>
      <c r="N16" s="5">
        <v>0</v>
      </c>
      <c r="O16" s="5">
        <f t="shared" si="11"/>
        <v>3600000</v>
      </c>
      <c r="P16" s="5">
        <v>3469000</v>
      </c>
      <c r="Q16" s="5">
        <v>131000</v>
      </c>
      <c r="R16" s="5">
        <v>3469000</v>
      </c>
      <c r="S16" s="5">
        <v>3469000</v>
      </c>
      <c r="T16" s="5">
        <v>3469000</v>
      </c>
      <c r="U16" s="9">
        <f t="shared" si="7"/>
        <v>131000</v>
      </c>
      <c r="V16" s="10">
        <f t="shared" si="8"/>
        <v>0.96361111111111108</v>
      </c>
      <c r="W16" s="10">
        <f t="shared" si="9"/>
        <v>0.96361111111111108</v>
      </c>
      <c r="X16" s="10">
        <f t="shared" si="10"/>
        <v>0.96361111111111108</v>
      </c>
    </row>
    <row r="17" spans="1:24" ht="35.1" customHeight="1" thickTop="1" thickBot="1">
      <c r="A17" s="2" t="s">
        <v>19</v>
      </c>
      <c r="B17" s="2" t="s">
        <v>32</v>
      </c>
      <c r="C17" s="2" t="s">
        <v>21</v>
      </c>
      <c r="D17" s="2" t="s">
        <v>24</v>
      </c>
      <c r="E17" s="2"/>
      <c r="F17" s="2" t="s">
        <v>22</v>
      </c>
      <c r="G17" s="2" t="s">
        <v>41</v>
      </c>
      <c r="H17" s="2" t="s">
        <v>38</v>
      </c>
      <c r="I17" s="3" t="s">
        <v>37</v>
      </c>
      <c r="J17" s="5">
        <v>1809632000</v>
      </c>
      <c r="K17" s="5">
        <v>0</v>
      </c>
      <c r="L17" s="5">
        <v>0</v>
      </c>
      <c r="M17" s="5">
        <v>1809632000</v>
      </c>
      <c r="N17" s="5">
        <v>0</v>
      </c>
      <c r="O17" s="5">
        <f t="shared" si="11"/>
        <v>1809632000</v>
      </c>
      <c r="P17" s="5">
        <v>1792531992.8900001</v>
      </c>
      <c r="Q17" s="5">
        <v>17100007.109999999</v>
      </c>
      <c r="R17" s="5">
        <v>1645100064.3900001</v>
      </c>
      <c r="S17" s="5">
        <v>1364709793.8499999</v>
      </c>
      <c r="T17" s="5">
        <v>1340362993.8499999</v>
      </c>
      <c r="U17" s="9">
        <f t="shared" si="7"/>
        <v>164531935.6099999</v>
      </c>
      <c r="V17" s="10">
        <f t="shared" si="8"/>
        <v>0.90907989270194167</v>
      </c>
      <c r="W17" s="10">
        <f t="shared" si="9"/>
        <v>0.75413663874754644</v>
      </c>
      <c r="X17" s="10">
        <f t="shared" si="10"/>
        <v>0.74068263262917533</v>
      </c>
    </row>
    <row r="18" spans="1:24" ht="35.1" customHeight="1" thickTop="1" thickBot="1">
      <c r="A18" s="4" t="s">
        <v>39</v>
      </c>
      <c r="B18" s="4"/>
      <c r="C18" s="4"/>
      <c r="D18" s="4"/>
      <c r="E18" s="4"/>
      <c r="F18" s="4"/>
      <c r="G18" s="4"/>
      <c r="H18" s="4"/>
      <c r="I18" s="24" t="s">
        <v>48</v>
      </c>
      <c r="J18" s="25">
        <f>+J19</f>
        <v>3864000000</v>
      </c>
      <c r="K18" s="25">
        <f t="shared" ref="K18:T18" si="13">+K19</f>
        <v>0</v>
      </c>
      <c r="L18" s="25">
        <f t="shared" si="13"/>
        <v>0</v>
      </c>
      <c r="M18" s="25">
        <f t="shared" si="13"/>
        <v>3864000000</v>
      </c>
      <c r="N18" s="25">
        <f t="shared" si="13"/>
        <v>0</v>
      </c>
      <c r="O18" s="25">
        <f t="shared" si="13"/>
        <v>3864000000</v>
      </c>
      <c r="P18" s="25">
        <f t="shared" si="13"/>
        <v>3862945619.9499998</v>
      </c>
      <c r="Q18" s="25">
        <f t="shared" si="13"/>
        <v>1054380.05</v>
      </c>
      <c r="R18" s="25">
        <f t="shared" si="13"/>
        <v>3795103673.9499998</v>
      </c>
      <c r="S18" s="25">
        <f t="shared" si="13"/>
        <v>2579829548.6399999</v>
      </c>
      <c r="T18" s="25">
        <f t="shared" si="13"/>
        <v>2500362597.6399999</v>
      </c>
      <c r="U18" s="26">
        <f t="shared" si="7"/>
        <v>68896326.050000191</v>
      </c>
      <c r="V18" s="27">
        <f t="shared" si="8"/>
        <v>0.98216968787525871</v>
      </c>
      <c r="W18" s="27">
        <f t="shared" si="9"/>
        <v>0.66765775068322974</v>
      </c>
      <c r="X18" s="27">
        <f t="shared" si="10"/>
        <v>0.64709176957556935</v>
      </c>
    </row>
    <row r="19" spans="1:24" ht="72.75" customHeight="1" thickTop="1" thickBot="1">
      <c r="A19" s="2" t="s">
        <v>39</v>
      </c>
      <c r="B19" s="2" t="s">
        <v>40</v>
      </c>
      <c r="C19" s="2" t="s">
        <v>42</v>
      </c>
      <c r="D19" s="2" t="s">
        <v>24</v>
      </c>
      <c r="E19" s="2"/>
      <c r="F19" s="2" t="s">
        <v>22</v>
      </c>
      <c r="G19" s="2" t="s">
        <v>41</v>
      </c>
      <c r="H19" s="2" t="s">
        <v>38</v>
      </c>
      <c r="I19" s="3" t="s">
        <v>43</v>
      </c>
      <c r="J19" s="5">
        <v>3864000000</v>
      </c>
      <c r="K19" s="5">
        <v>0</v>
      </c>
      <c r="L19" s="5">
        <v>0</v>
      </c>
      <c r="M19" s="5">
        <v>3864000000</v>
      </c>
      <c r="N19" s="5">
        <v>0</v>
      </c>
      <c r="O19" s="5">
        <f t="shared" si="11"/>
        <v>3864000000</v>
      </c>
      <c r="P19" s="5">
        <v>3862945619.9499998</v>
      </c>
      <c r="Q19" s="5">
        <v>1054380.05</v>
      </c>
      <c r="R19" s="5">
        <v>3795103673.9499998</v>
      </c>
      <c r="S19" s="5">
        <v>2579829548.6399999</v>
      </c>
      <c r="T19" s="5">
        <v>2500362597.6399999</v>
      </c>
      <c r="U19" s="9">
        <f t="shared" si="7"/>
        <v>68896326.050000191</v>
      </c>
      <c r="V19" s="10">
        <f t="shared" si="8"/>
        <v>0.98216968787525871</v>
      </c>
      <c r="W19" s="10">
        <f t="shared" si="9"/>
        <v>0.66765775068322974</v>
      </c>
      <c r="X19" s="10">
        <f t="shared" si="10"/>
        <v>0.64709176957556935</v>
      </c>
    </row>
    <row r="20" spans="1:24" ht="35.1" customHeight="1" thickTop="1" thickBot="1">
      <c r="A20" s="4" t="s">
        <v>0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24" t="s">
        <v>63</v>
      </c>
      <c r="J20" s="25">
        <f>+J6+J18</f>
        <v>16005569000</v>
      </c>
      <c r="K20" s="25">
        <f t="shared" ref="K20:T20" si="14">+K6+K18</f>
        <v>0</v>
      </c>
      <c r="L20" s="25">
        <f t="shared" si="14"/>
        <v>0</v>
      </c>
      <c r="M20" s="25">
        <f t="shared" si="14"/>
        <v>16005569000</v>
      </c>
      <c r="N20" s="25">
        <f t="shared" si="14"/>
        <v>650000000</v>
      </c>
      <c r="O20" s="25">
        <f t="shared" si="14"/>
        <v>15355569000</v>
      </c>
      <c r="P20" s="25">
        <f t="shared" si="14"/>
        <v>15337283612.84</v>
      </c>
      <c r="Q20" s="25">
        <f t="shared" si="14"/>
        <v>18285387.16</v>
      </c>
      <c r="R20" s="25">
        <f t="shared" si="14"/>
        <v>14169210949.790001</v>
      </c>
      <c r="S20" s="25">
        <f t="shared" si="14"/>
        <v>12664511501.940001</v>
      </c>
      <c r="T20" s="25">
        <f t="shared" si="14"/>
        <v>12366615636.939999</v>
      </c>
      <c r="U20" s="26">
        <f t="shared" si="7"/>
        <v>1186358050.2099991</v>
      </c>
      <c r="V20" s="27">
        <f t="shared" si="8"/>
        <v>0.9227408603217504</v>
      </c>
      <c r="W20" s="27">
        <f t="shared" si="9"/>
        <v>0.82475038873128048</v>
      </c>
      <c r="X20" s="27">
        <f t="shared" si="10"/>
        <v>0.80535053028253123</v>
      </c>
    </row>
    <row r="21" spans="1:24" ht="13.5" customHeight="1" thickTop="1">
      <c r="A21" s="12" t="s">
        <v>57</v>
      </c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5"/>
      <c r="S21" s="16"/>
      <c r="T21" s="16"/>
      <c r="U21" s="17"/>
      <c r="V21" s="17"/>
      <c r="W21" s="11"/>
      <c r="X21" s="11"/>
    </row>
    <row r="22" spans="1:24">
      <c r="A22" s="12" t="s">
        <v>58</v>
      </c>
      <c r="B22" s="12"/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4"/>
      <c r="R22" s="15"/>
      <c r="S22" s="16"/>
      <c r="T22" s="16"/>
      <c r="U22" s="17"/>
      <c r="V22" s="17"/>
      <c r="W22" s="11"/>
      <c r="X22" s="11"/>
    </row>
    <row r="23" spans="1:24">
      <c r="A23" s="12" t="s">
        <v>59</v>
      </c>
      <c r="B23" s="12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5"/>
      <c r="S23" s="16"/>
      <c r="T23" s="16"/>
      <c r="U23" s="17"/>
      <c r="V23" s="17"/>
      <c r="W23" s="11"/>
      <c r="X23" s="11"/>
    </row>
    <row r="24" spans="1:24">
      <c r="A24" s="12" t="s">
        <v>60</v>
      </c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4"/>
      <c r="R24" s="15"/>
      <c r="S24" s="16"/>
      <c r="T24" s="16"/>
      <c r="U24" s="17"/>
      <c r="V24" s="17"/>
      <c r="W24" s="11"/>
      <c r="X24" s="11"/>
    </row>
    <row r="25" spans="1:24">
      <c r="A25" s="12" t="s">
        <v>61</v>
      </c>
      <c r="B25" s="12"/>
      <c r="C25" s="12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5"/>
      <c r="S25" s="16"/>
      <c r="T25" s="16"/>
      <c r="U25" s="17"/>
      <c r="V25" s="17"/>
      <c r="W25" s="11"/>
      <c r="X25" s="11"/>
    </row>
    <row r="26" spans="1:2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7"/>
      <c r="L26" s="17"/>
      <c r="M26" s="17"/>
      <c r="N26" s="17"/>
      <c r="O26" s="17"/>
      <c r="P26" s="17"/>
      <c r="Q26" s="17"/>
      <c r="R26" s="16"/>
      <c r="S26" s="16"/>
      <c r="T26" s="16"/>
      <c r="U26" s="17"/>
      <c r="V26" s="17"/>
      <c r="W26" s="8"/>
      <c r="X26" s="8"/>
    </row>
    <row r="27" spans="1:24"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8"/>
      <c r="W27" s="8"/>
      <c r="X27" s="8"/>
    </row>
    <row r="28" spans="1:24"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8"/>
      <c r="W28" s="8"/>
      <c r="X28" s="8"/>
    </row>
    <row r="29" spans="1:24"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8"/>
      <c r="W29" s="8"/>
      <c r="X29" s="8"/>
    </row>
    <row r="30" spans="1:24"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  <c r="V30" s="8"/>
      <c r="W30" s="8"/>
      <c r="X30" s="8"/>
    </row>
    <row r="31" spans="1:24"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8"/>
      <c r="W31" s="8"/>
      <c r="X31" s="8"/>
    </row>
    <row r="32" spans="1:24"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  <c r="V32" s="8"/>
      <c r="W32" s="8"/>
      <c r="X32" s="8"/>
    </row>
    <row r="33" spans="10:24"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8"/>
      <c r="W33" s="8"/>
      <c r="X33" s="8"/>
    </row>
    <row r="34" spans="10:24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  <c r="V34" s="8"/>
      <c r="W34" s="8"/>
      <c r="X34" s="8"/>
    </row>
    <row r="35" spans="10:24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  <c r="V35" s="8"/>
      <c r="W35" s="8"/>
      <c r="X35" s="8"/>
    </row>
    <row r="36" spans="10:24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  <c r="V36" s="8"/>
      <c r="W36" s="8"/>
      <c r="X36" s="8"/>
    </row>
    <row r="37" spans="10:24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  <c r="V37" s="8"/>
      <c r="W37" s="8"/>
      <c r="X37" s="8"/>
    </row>
    <row r="38" spans="10:24"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  <c r="V38" s="8"/>
      <c r="W38" s="8"/>
      <c r="X38" s="8"/>
    </row>
    <row r="39" spans="10:24"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  <c r="V39" s="8"/>
      <c r="W39" s="8"/>
      <c r="X39" s="8"/>
    </row>
    <row r="40" spans="10:24"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  <c r="V40" s="8"/>
      <c r="W40" s="8"/>
      <c r="X40" s="8"/>
    </row>
    <row r="41" spans="10:24"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7"/>
      <c r="W41" s="7"/>
      <c r="X41" s="7"/>
    </row>
    <row r="42" spans="10:24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V42" s="7"/>
      <c r="W42" s="7"/>
      <c r="X42" s="7"/>
    </row>
    <row r="43" spans="10:24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0:24"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0:24"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0:24"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0:24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0:24"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0:24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0:24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0:24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0:24"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0:24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0:24"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0:24"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0:24"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0:24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0:24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0:24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0:24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0:24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0:24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0:24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0:24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0:24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0:24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0:24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0:24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0:24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0:24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0:24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0:24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0:24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0:24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0:24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0:24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0:24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0:24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0:24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0:24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0:24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0:24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0:24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0:24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0:24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0:24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0:24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0:24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0:24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</sheetData>
  <mergeCells count="3">
    <mergeCell ref="A1:X1"/>
    <mergeCell ref="A2:X2"/>
    <mergeCell ref="A3:X3"/>
  </mergeCells>
  <printOptions horizontalCentered="1"/>
  <pageMargins left="0.78740157480314965" right="0" top="0.78740157480314965" bottom="0.78740157480314965" header="0.78740157480314965" footer="0.78740157480314965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2016-12-05T23:01:47Z</cp:lastPrinted>
  <dcterms:created xsi:type="dcterms:W3CDTF">2016-12-01T13:10:23Z</dcterms:created>
  <dcterms:modified xsi:type="dcterms:W3CDTF">2016-12-06T19:42:27Z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