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GESTIÓN GENERAL " sheetId="1" r:id="rId1"/>
  </sheets>
  <definedNames>
    <definedName name="_xlnm.Print_Titles" localSheetId="0">'RESERVAS GESTIÓN GENERAL '!$7:$7</definedName>
  </definedNames>
  <calcPr calcId="152511"/>
</workbook>
</file>

<file path=xl/calcChain.xml><?xml version="1.0" encoding="utf-8"?>
<calcChain xmlns="http://schemas.openxmlformats.org/spreadsheetml/2006/main">
  <c r="N45" i="1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4" i="1"/>
  <c r="N12" i="1"/>
  <c r="N11" i="1"/>
  <c r="N10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4" i="1"/>
  <c r="M12" i="1"/>
  <c r="M11" i="1"/>
  <c r="M10" i="1"/>
  <c r="L23" i="1"/>
  <c r="N23" i="1" s="1"/>
  <c r="K23" i="1"/>
  <c r="J23" i="1"/>
  <c r="L15" i="1"/>
  <c r="K15" i="1"/>
  <c r="J15" i="1"/>
  <c r="L13" i="1"/>
  <c r="K13" i="1"/>
  <c r="J13" i="1"/>
  <c r="L9" i="1"/>
  <c r="K9" i="1"/>
  <c r="J9" i="1"/>
  <c r="J8" i="1" l="1"/>
  <c r="J46" i="1" s="1"/>
  <c r="N13" i="1"/>
  <c r="M23" i="1"/>
  <c r="M13" i="1"/>
  <c r="N15" i="1"/>
  <c r="K8" i="1"/>
  <c r="K46" i="1" s="1"/>
  <c r="N9" i="1"/>
  <c r="M15" i="1"/>
  <c r="L8" i="1"/>
  <c r="M9" i="1"/>
  <c r="N8" i="1" l="1"/>
  <c r="L46" i="1"/>
  <c r="N46" i="1" s="1"/>
  <c r="M8" i="1"/>
  <c r="M46" i="1" l="1"/>
</calcChain>
</file>

<file path=xl/sharedStrings.xml><?xml version="1.0" encoding="utf-8"?>
<sst xmlns="http://schemas.openxmlformats.org/spreadsheetml/2006/main" count="315" uniqueCount="87">
  <si>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</si>
  <si>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</si>
  <si>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</si>
  <si>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</si>
  <si>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</si>
  <si>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</si>
  <si>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</si>
  <si>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</si>
  <si>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</si>
  <si>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</si>
  <si>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</si>
  <si>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</si>
  <si>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</si>
  <si>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</si>
  <si>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</si>
  <si>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</si>
  <si>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</si>
  <si>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</si>
  <si>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</si>
  <si>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</si>
  <si>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</si>
  <si>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</si>
  <si>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</si>
  <si>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</si>
  <si>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</si>
  <si>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</si>
  <si>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</si>
  <si>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</si>
  <si>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</si>
  <si>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</si>
  <si>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</si>
  <si>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</si>
  <si>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</si>
  <si>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</si>
  <si>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</si>
  <si>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</si>
  <si>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</si>
  <si>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</si>
  <si>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</si>
  <si>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</si>
  <si>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</si>
  <si>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</si>
  <si>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</si>
  <si>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</si>
  <si>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</si>
  <si>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</si>
  <si>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</si>
  <si>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</si>
  <si>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</si>
  <si>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</si>
  <si>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</si>
  <si>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</si>
  <si>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</si>
  <si>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</si>
  <si>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</si>
  <si>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</si>
  <si>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</si>
  <si>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</si>
  <si>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</si>
  <si>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</si>
  <si>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</si>
  <si>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</si>
  <si>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</si>
  <si>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</si>
  <si>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</si>
  <si>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</si>
  <si>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</si>
  <si>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</si>
  <si>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</si>
  <si>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</si>
  <si>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</si>
  <si>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</si>
  <si>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TOTAL EJECUCIÓN RESERVAS PRESUPUESTALES 2018 CON CORTE AL 31 DE MAYO DE 2019</t>
  </si>
  <si>
    <t>MINISTERIO DE COMERCIO INDUSTRIA Y TURISMO</t>
  </si>
  <si>
    <t>EJECUCIÓN DE RESERVAS PRESUPUESTALES ACUMULADAS 2018 CON CORTE AL 31 DE MAYO DE 2019</t>
  </si>
  <si>
    <t xml:space="preserve">UNIDAD EJECUTORA 3501-01 GESTIÓN GENERAL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</si>
  <si>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</si>
  <si>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</si>
  <si>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</si>
  <si>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</si>
  <si>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</si>
  <si>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PAGO/ COMP (%)</t>
  </si>
  <si>
    <t>GENERADO : JUNIO 4 DE 2019</t>
  </si>
  <si>
    <t>COMPROMISO ($)</t>
  </si>
  <si>
    <t>OBLIGACIÓN ($)</t>
  </si>
  <si>
    <t>PAGOS ($)</t>
  </si>
  <si>
    <t>COMPROMISO SIN PAGAR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</si>
</sst>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left" readingOrder="1"/>
    </xf>
    <xf numFmtId="0" fontId="7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3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9525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51"/>
  <sheetViews>
    <sheetView showGridLines="0" tabSelected="1" topLeftCell="A42" workbookViewId="0">
      <selection activeCell="W42" sqref="W42"/>
    </sheetView>
  </sheetViews>
  <sheetFormatPr baseColWidth="10" defaultRowHeight="15"/>
  <cols>
    <col min="1" max="5" width="5.42578125" customWidth="1"/>
    <col min="6" max="6" width="9.5703125" customWidth="1"/>
    <col min="7" max="8" width="4.7109375" customWidth="1"/>
    <col min="9" max="9" width="27.5703125" customWidth="1"/>
    <col min="10" max="10" width="17.5703125" customWidth="1"/>
    <col min="11" max="11" width="17.7109375" customWidth="1"/>
    <col min="12" max="12" width="17.42578125" customWidth="1"/>
    <col min="13" max="13" width="14.140625" customWidth="1"/>
    <col min="14" max="14" width="10" customWidth="1"/>
  </cols>
  <sheetData>
    <row r="3" spans="1:15" ht="15.75">
      <c r="A3" s="26" t="s">
        <v>73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ht="15.75">
      <c r="A4" s="26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15.75">
      <c r="A5" s="26" t="s">
        <v>75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30" t="s">
        <v>82</v>
      </c>
      <c r="M6" s="31"/>
      <c r="N6" s="31"/>
    </row>
    <row r="7" spans="1:15" ht="37.5" customHeight="1" thickTop="1" thickBo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83</v>
      </c>
      <c r="K7" s="12" t="s">
        <v>84</v>
      </c>
      <c r="L7" s="12" t="s">
        <v>85</v>
      </c>
      <c r="M7" s="21" t="s">
        <v>86</v>
      </c>
      <c r="N7" s="21" t="s">
        <v>81</v>
      </c>
    </row>
    <row r="8" spans="1:15" ht="35.1" customHeight="1" thickTop="1" thickBot="1">
      <c r="A8" s="13" t="s">
        <v>10</v>
      </c>
      <c r="B8" s="13"/>
      <c r="C8" s="13"/>
      <c r="D8" s="13"/>
      <c r="E8" s="13"/>
      <c r="F8" s="13"/>
      <c r="G8" s="13"/>
      <c r="H8" s="13"/>
      <c r="I8" s="16" t="s">
        <v>68</v>
      </c>
      <c r="J8" s="17">
        <f>+J9+J13+J15</f>
        <v>11736677991.389999</v>
      </c>
      <c r="K8" s="17">
        <f t="shared" ref="K8:L8" si="0">+K9+K13+K15</f>
        <v>11735591627.02</v>
      </c>
      <c r="L8" s="17">
        <f t="shared" si="0"/>
        <v>11735591627.02</v>
      </c>
      <c r="M8" s="22">
        <f>+J8-L8</f>
        <v>1086364.3699989319</v>
      </c>
      <c r="N8" s="23">
        <f>+L8/J8</f>
        <v>0.99990743851277197</v>
      </c>
      <c r="O8" s="2"/>
    </row>
    <row r="9" spans="1:15" ht="35.1" customHeight="1" thickTop="1" thickBot="1">
      <c r="A9" s="18" t="s">
        <v>10</v>
      </c>
      <c r="B9" s="18"/>
      <c r="C9" s="18"/>
      <c r="D9" s="18"/>
      <c r="E9" s="18"/>
      <c r="F9" s="18"/>
      <c r="G9" s="18"/>
      <c r="H9" s="18"/>
      <c r="I9" s="19" t="s">
        <v>67</v>
      </c>
      <c r="J9" s="20">
        <f>SUM(J10:J12)</f>
        <v>390733618.97999996</v>
      </c>
      <c r="K9" s="20">
        <f t="shared" ref="K9:L9" si="1">SUM(K10:K12)</f>
        <v>390733618.97999996</v>
      </c>
      <c r="L9" s="20">
        <f t="shared" si="1"/>
        <v>390733618.97999996</v>
      </c>
      <c r="M9" s="24">
        <f t="shared" ref="M9:M46" si="2">+J9-L9</f>
        <v>0</v>
      </c>
      <c r="N9" s="25">
        <f t="shared" ref="N9:N46" si="3">+L9/J9</f>
        <v>1</v>
      </c>
      <c r="O9" s="2"/>
    </row>
    <row r="10" spans="1:15" ht="35.1" customHeight="1" thickTop="1" thickBot="1">
      <c r="A10" s="9" t="s">
        <v>10</v>
      </c>
      <c r="B10" s="9" t="s">
        <v>11</v>
      </c>
      <c r="C10" s="9" t="s">
        <v>11</v>
      </c>
      <c r="D10" s="9" t="s">
        <v>11</v>
      </c>
      <c r="E10" s="9"/>
      <c r="F10" s="9" t="s">
        <v>12</v>
      </c>
      <c r="G10" s="9" t="s">
        <v>13</v>
      </c>
      <c r="H10" s="9" t="s">
        <v>14</v>
      </c>
      <c r="I10" s="10" t="s">
        <v>15</v>
      </c>
      <c r="J10" s="11">
        <v>91477726.079999998</v>
      </c>
      <c r="K10" s="11">
        <v>91477726.079999998</v>
      </c>
      <c r="L10" s="11">
        <v>91477726.079999998</v>
      </c>
      <c r="M10" s="14">
        <f t="shared" si="2"/>
        <v>0</v>
      </c>
      <c r="N10" s="15">
        <f t="shared" si="3"/>
        <v>1</v>
      </c>
      <c r="O10" s="2"/>
    </row>
    <row r="11" spans="1:15" ht="35.1" customHeight="1" thickTop="1" thickBot="1">
      <c r="A11" s="9" t="s">
        <v>10</v>
      </c>
      <c r="B11" s="9" t="s">
        <v>11</v>
      </c>
      <c r="C11" s="9" t="s">
        <v>11</v>
      </c>
      <c r="D11" s="9" t="s">
        <v>16</v>
      </c>
      <c r="E11" s="9"/>
      <c r="F11" s="9" t="s">
        <v>12</v>
      </c>
      <c r="G11" s="9" t="s">
        <v>13</v>
      </c>
      <c r="H11" s="9" t="s">
        <v>14</v>
      </c>
      <c r="I11" s="10" t="s">
        <v>17</v>
      </c>
      <c r="J11" s="11">
        <v>282092875</v>
      </c>
      <c r="K11" s="11">
        <v>282092875</v>
      </c>
      <c r="L11" s="11">
        <v>282092875</v>
      </c>
      <c r="M11" s="14">
        <f t="shared" si="2"/>
        <v>0</v>
      </c>
      <c r="N11" s="15">
        <f t="shared" si="3"/>
        <v>1</v>
      </c>
      <c r="O11" s="2"/>
    </row>
    <row r="12" spans="1:15" ht="35.1" customHeight="1" thickTop="1" thickBot="1">
      <c r="A12" s="9" t="s">
        <v>10</v>
      </c>
      <c r="B12" s="9" t="s">
        <v>11</v>
      </c>
      <c r="C12" s="9" t="s">
        <v>11</v>
      </c>
      <c r="D12" s="9" t="s">
        <v>18</v>
      </c>
      <c r="E12" s="9"/>
      <c r="F12" s="9" t="s">
        <v>12</v>
      </c>
      <c r="G12" s="9" t="s">
        <v>13</v>
      </c>
      <c r="H12" s="9" t="s">
        <v>14</v>
      </c>
      <c r="I12" s="10" t="s">
        <v>19</v>
      </c>
      <c r="J12" s="11">
        <v>17163017.899999999</v>
      </c>
      <c r="K12" s="11">
        <v>17163017.899999999</v>
      </c>
      <c r="L12" s="11">
        <v>17163017.899999999</v>
      </c>
      <c r="M12" s="14">
        <f t="shared" si="2"/>
        <v>0</v>
      </c>
      <c r="N12" s="15">
        <f t="shared" si="3"/>
        <v>1</v>
      </c>
      <c r="O12" s="2"/>
    </row>
    <row r="13" spans="1:15" ht="35.1" customHeight="1" thickTop="1" thickBot="1">
      <c r="A13" s="18" t="s">
        <v>10</v>
      </c>
      <c r="B13" s="18"/>
      <c r="C13" s="18"/>
      <c r="D13" s="18"/>
      <c r="E13" s="18"/>
      <c r="F13" s="18"/>
      <c r="G13" s="18"/>
      <c r="H13" s="18"/>
      <c r="I13" s="19" t="s">
        <v>69</v>
      </c>
      <c r="J13" s="20">
        <f>+J14</f>
        <v>1360547612.4100001</v>
      </c>
      <c r="K13" s="20">
        <f t="shared" ref="K13:L13" si="4">+K14</f>
        <v>1359461248.04</v>
      </c>
      <c r="L13" s="20">
        <f t="shared" si="4"/>
        <v>1359461248.04</v>
      </c>
      <c r="M13" s="24">
        <f t="shared" si="2"/>
        <v>1086364.370000124</v>
      </c>
      <c r="N13" s="25">
        <f t="shared" si="3"/>
        <v>0.99920152418034403</v>
      </c>
      <c r="O13" s="2"/>
    </row>
    <row r="14" spans="1:15" ht="35.1" customHeight="1" thickTop="1" thickBot="1">
      <c r="A14" s="9" t="s">
        <v>10</v>
      </c>
      <c r="B14" s="9" t="s">
        <v>16</v>
      </c>
      <c r="C14" s="9" t="s">
        <v>16</v>
      </c>
      <c r="D14" s="9"/>
      <c r="E14" s="9"/>
      <c r="F14" s="9" t="s">
        <v>12</v>
      </c>
      <c r="G14" s="9" t="s">
        <v>13</v>
      </c>
      <c r="H14" s="9" t="s">
        <v>14</v>
      </c>
      <c r="I14" s="10" t="s">
        <v>20</v>
      </c>
      <c r="J14" s="11">
        <v>1360547612.4100001</v>
      </c>
      <c r="K14" s="11">
        <v>1359461248.04</v>
      </c>
      <c r="L14" s="11">
        <v>1359461248.04</v>
      </c>
      <c r="M14" s="14">
        <f t="shared" si="2"/>
        <v>1086364.370000124</v>
      </c>
      <c r="N14" s="15">
        <f t="shared" si="3"/>
        <v>0.99920152418034403</v>
      </c>
      <c r="O14" s="2"/>
    </row>
    <row r="15" spans="1:15" ht="29.25" customHeight="1" thickTop="1" thickBot="1">
      <c r="A15" s="18" t="s">
        <v>10</v>
      </c>
      <c r="B15" s="18"/>
      <c r="C15" s="18"/>
      <c r="D15" s="18"/>
      <c r="E15" s="18"/>
      <c r="F15" s="18"/>
      <c r="G15" s="18"/>
      <c r="H15" s="18"/>
      <c r="I15" s="19" t="s">
        <v>70</v>
      </c>
      <c r="J15" s="20">
        <f>SUM(J16:J22)</f>
        <v>9985396760</v>
      </c>
      <c r="K15" s="20">
        <f t="shared" ref="K15:L15" si="5">SUM(K16:K22)</f>
        <v>9985396760</v>
      </c>
      <c r="L15" s="20">
        <f t="shared" si="5"/>
        <v>9985396760</v>
      </c>
      <c r="M15" s="24">
        <f t="shared" si="2"/>
        <v>0</v>
      </c>
      <c r="N15" s="25">
        <f t="shared" si="3"/>
        <v>1</v>
      </c>
      <c r="O15" s="2"/>
    </row>
    <row r="16" spans="1:15" ht="57.75" thickTop="1" thickBot="1">
      <c r="A16" s="9" t="s">
        <v>10</v>
      </c>
      <c r="B16" s="9" t="s">
        <v>18</v>
      </c>
      <c r="C16" s="9" t="s">
        <v>11</v>
      </c>
      <c r="D16" s="9" t="s">
        <v>11</v>
      </c>
      <c r="E16" s="9" t="s">
        <v>21</v>
      </c>
      <c r="F16" s="9" t="s">
        <v>12</v>
      </c>
      <c r="G16" s="9" t="s">
        <v>13</v>
      </c>
      <c r="H16" s="9" t="s">
        <v>14</v>
      </c>
      <c r="I16" s="10" t="s">
        <v>22</v>
      </c>
      <c r="J16" s="11">
        <v>300000000</v>
      </c>
      <c r="K16" s="11">
        <v>300000000</v>
      </c>
      <c r="L16" s="11">
        <v>300000000</v>
      </c>
      <c r="M16" s="14">
        <f t="shared" si="2"/>
        <v>0</v>
      </c>
      <c r="N16" s="15">
        <f t="shared" si="3"/>
        <v>1</v>
      </c>
      <c r="O16" s="2"/>
    </row>
    <row r="17" spans="1:15" ht="45.75" customHeight="1" thickTop="1" thickBot="1">
      <c r="A17" s="9" t="s">
        <v>10</v>
      </c>
      <c r="B17" s="9" t="s">
        <v>18</v>
      </c>
      <c r="C17" s="9" t="s">
        <v>16</v>
      </c>
      <c r="D17" s="9" t="s">
        <v>16</v>
      </c>
      <c r="E17" s="9" t="s">
        <v>23</v>
      </c>
      <c r="F17" s="9" t="s">
        <v>12</v>
      </c>
      <c r="G17" s="9" t="s">
        <v>13</v>
      </c>
      <c r="H17" s="9" t="s">
        <v>14</v>
      </c>
      <c r="I17" s="10" t="s">
        <v>24</v>
      </c>
      <c r="J17" s="11">
        <v>30435723</v>
      </c>
      <c r="K17" s="11">
        <v>30435723</v>
      </c>
      <c r="L17" s="11">
        <v>30435723</v>
      </c>
      <c r="M17" s="14">
        <f t="shared" si="2"/>
        <v>0</v>
      </c>
      <c r="N17" s="15">
        <f t="shared" si="3"/>
        <v>1</v>
      </c>
      <c r="O17" s="2"/>
    </row>
    <row r="18" spans="1:15" ht="39.75" customHeight="1" thickTop="1" thickBot="1">
      <c r="A18" s="9" t="s">
        <v>10</v>
      </c>
      <c r="B18" s="9" t="s">
        <v>18</v>
      </c>
      <c r="C18" s="9" t="s">
        <v>16</v>
      </c>
      <c r="D18" s="9" t="s">
        <v>16</v>
      </c>
      <c r="E18" s="9" t="s">
        <v>25</v>
      </c>
      <c r="F18" s="9" t="s">
        <v>12</v>
      </c>
      <c r="G18" s="9" t="s">
        <v>13</v>
      </c>
      <c r="H18" s="9" t="s">
        <v>14</v>
      </c>
      <c r="I18" s="10" t="s">
        <v>26</v>
      </c>
      <c r="J18" s="11">
        <v>92511332</v>
      </c>
      <c r="K18" s="11">
        <v>92511332</v>
      </c>
      <c r="L18" s="11">
        <v>92511332</v>
      </c>
      <c r="M18" s="14">
        <f t="shared" si="2"/>
        <v>0</v>
      </c>
      <c r="N18" s="15">
        <f t="shared" si="3"/>
        <v>1</v>
      </c>
      <c r="O18" s="2"/>
    </row>
    <row r="19" spans="1:15" ht="41.25" customHeight="1" thickTop="1" thickBot="1">
      <c r="A19" s="9" t="s">
        <v>10</v>
      </c>
      <c r="B19" s="9" t="s">
        <v>18</v>
      </c>
      <c r="C19" s="9" t="s">
        <v>16</v>
      </c>
      <c r="D19" s="9" t="s">
        <v>16</v>
      </c>
      <c r="E19" s="9" t="s">
        <v>27</v>
      </c>
      <c r="F19" s="9" t="s">
        <v>12</v>
      </c>
      <c r="G19" s="9" t="s">
        <v>13</v>
      </c>
      <c r="H19" s="9" t="s">
        <v>14</v>
      </c>
      <c r="I19" s="10" t="s">
        <v>28</v>
      </c>
      <c r="J19" s="11">
        <v>364214880</v>
      </c>
      <c r="K19" s="11">
        <v>364214880</v>
      </c>
      <c r="L19" s="11">
        <v>364214880</v>
      </c>
      <c r="M19" s="14">
        <f t="shared" si="2"/>
        <v>0</v>
      </c>
      <c r="N19" s="15">
        <f t="shared" si="3"/>
        <v>1</v>
      </c>
      <c r="O19" s="2"/>
    </row>
    <row r="20" spans="1:15" ht="45.75" customHeight="1" thickTop="1" thickBot="1">
      <c r="A20" s="9" t="s">
        <v>10</v>
      </c>
      <c r="B20" s="9" t="s">
        <v>18</v>
      </c>
      <c r="C20" s="9" t="s">
        <v>16</v>
      </c>
      <c r="D20" s="9" t="s">
        <v>16</v>
      </c>
      <c r="E20" s="9" t="s">
        <v>29</v>
      </c>
      <c r="F20" s="9" t="s">
        <v>12</v>
      </c>
      <c r="G20" s="9" t="s">
        <v>13</v>
      </c>
      <c r="H20" s="9" t="s">
        <v>14</v>
      </c>
      <c r="I20" s="10" t="s">
        <v>30</v>
      </c>
      <c r="J20" s="11">
        <v>5598165900</v>
      </c>
      <c r="K20" s="11">
        <v>5598165900</v>
      </c>
      <c r="L20" s="11">
        <v>5598165900</v>
      </c>
      <c r="M20" s="14">
        <f t="shared" si="2"/>
        <v>0</v>
      </c>
      <c r="N20" s="15">
        <f t="shared" si="3"/>
        <v>1</v>
      </c>
      <c r="O20" s="2"/>
    </row>
    <row r="21" spans="1:15" ht="52.5" customHeight="1" thickTop="1" thickBot="1">
      <c r="A21" s="9" t="s">
        <v>10</v>
      </c>
      <c r="B21" s="9" t="s">
        <v>18</v>
      </c>
      <c r="C21" s="9" t="s">
        <v>16</v>
      </c>
      <c r="D21" s="9" t="s">
        <v>16</v>
      </c>
      <c r="E21" s="9" t="s">
        <v>31</v>
      </c>
      <c r="F21" s="9" t="s">
        <v>12</v>
      </c>
      <c r="G21" s="9" t="s">
        <v>13</v>
      </c>
      <c r="H21" s="9" t="s">
        <v>14</v>
      </c>
      <c r="I21" s="10" t="s">
        <v>32</v>
      </c>
      <c r="J21" s="11">
        <v>2355068925</v>
      </c>
      <c r="K21" s="11">
        <v>2355068925</v>
      </c>
      <c r="L21" s="11">
        <v>2355068925</v>
      </c>
      <c r="M21" s="14">
        <f t="shared" si="2"/>
        <v>0</v>
      </c>
      <c r="N21" s="15">
        <f t="shared" si="3"/>
        <v>1</v>
      </c>
      <c r="O21" s="2"/>
    </row>
    <row r="22" spans="1:15" ht="35.25" thickTop="1" thickBot="1">
      <c r="A22" s="9" t="s">
        <v>10</v>
      </c>
      <c r="B22" s="9" t="s">
        <v>18</v>
      </c>
      <c r="C22" s="9" t="s">
        <v>18</v>
      </c>
      <c r="D22" s="9" t="s">
        <v>33</v>
      </c>
      <c r="E22" s="9" t="s">
        <v>34</v>
      </c>
      <c r="F22" s="9" t="s">
        <v>12</v>
      </c>
      <c r="G22" s="9" t="s">
        <v>13</v>
      </c>
      <c r="H22" s="9" t="s">
        <v>14</v>
      </c>
      <c r="I22" s="10" t="s">
        <v>35</v>
      </c>
      <c r="J22" s="11">
        <v>1245000000</v>
      </c>
      <c r="K22" s="11">
        <v>1245000000</v>
      </c>
      <c r="L22" s="11">
        <v>1245000000</v>
      </c>
      <c r="M22" s="14">
        <f t="shared" si="2"/>
        <v>0</v>
      </c>
      <c r="N22" s="15">
        <f t="shared" si="3"/>
        <v>1</v>
      </c>
      <c r="O22" s="2"/>
    </row>
    <row r="23" spans="1:15" ht="35.25" customHeight="1" thickTop="1" thickBot="1">
      <c r="A23" s="18" t="s">
        <v>36</v>
      </c>
      <c r="B23" s="18"/>
      <c r="C23" s="18"/>
      <c r="D23" s="18"/>
      <c r="E23" s="18"/>
      <c r="F23" s="18"/>
      <c r="G23" s="18"/>
      <c r="H23" s="18"/>
      <c r="I23" s="19" t="s">
        <v>71</v>
      </c>
      <c r="J23" s="20">
        <f>SUM(J24:J45)</f>
        <v>65786656354.190002</v>
      </c>
      <c r="K23" s="20">
        <f t="shared" ref="K23:L23" si="6">SUM(K24:K45)</f>
        <v>65645109488.800003</v>
      </c>
      <c r="L23" s="20">
        <f t="shared" si="6"/>
        <v>65645109488.800003</v>
      </c>
      <c r="M23" s="24">
        <f t="shared" si="2"/>
        <v>141546865.38999939</v>
      </c>
      <c r="N23" s="25">
        <f t="shared" si="3"/>
        <v>0.99784839550701709</v>
      </c>
      <c r="O23" s="2"/>
    </row>
    <row r="24" spans="1:15" ht="80.25" thickTop="1" thickBot="1">
      <c r="A24" s="9" t="s">
        <v>36</v>
      </c>
      <c r="B24" s="9" t="s">
        <v>37</v>
      </c>
      <c r="C24" s="9" t="s">
        <v>38</v>
      </c>
      <c r="D24" s="9" t="s">
        <v>39</v>
      </c>
      <c r="E24" s="9"/>
      <c r="F24" s="9" t="s">
        <v>12</v>
      </c>
      <c r="G24" s="9" t="s">
        <v>13</v>
      </c>
      <c r="H24" s="9" t="s">
        <v>14</v>
      </c>
      <c r="I24" s="10" t="s">
        <v>40</v>
      </c>
      <c r="J24" s="11">
        <v>184236683.66999999</v>
      </c>
      <c r="K24" s="11">
        <v>171807898.28</v>
      </c>
      <c r="L24" s="11">
        <v>171807898.28</v>
      </c>
      <c r="M24" s="14">
        <f t="shared" si="2"/>
        <v>12428785.389999986</v>
      </c>
      <c r="N24" s="15">
        <f t="shared" si="3"/>
        <v>0.93253902999979033</v>
      </c>
      <c r="O24" s="2"/>
    </row>
    <row r="25" spans="1:15" ht="57.75" thickTop="1" thickBot="1">
      <c r="A25" s="9" t="s">
        <v>36</v>
      </c>
      <c r="B25" s="9" t="s">
        <v>41</v>
      </c>
      <c r="C25" s="9" t="s">
        <v>38</v>
      </c>
      <c r="D25" s="9" t="s">
        <v>42</v>
      </c>
      <c r="E25" s="9"/>
      <c r="F25" s="9" t="s">
        <v>12</v>
      </c>
      <c r="G25" s="9" t="s">
        <v>43</v>
      </c>
      <c r="H25" s="9" t="s">
        <v>14</v>
      </c>
      <c r="I25" s="10" t="s">
        <v>44</v>
      </c>
      <c r="J25" s="11">
        <v>2000000000</v>
      </c>
      <c r="K25" s="11">
        <v>2000000000</v>
      </c>
      <c r="L25" s="11">
        <v>2000000000</v>
      </c>
      <c r="M25" s="14">
        <f t="shared" si="2"/>
        <v>0</v>
      </c>
      <c r="N25" s="15">
        <f t="shared" si="3"/>
        <v>1</v>
      </c>
      <c r="O25" s="2"/>
    </row>
    <row r="26" spans="1:15" ht="47.25" customHeight="1" thickTop="1" thickBot="1">
      <c r="A26" s="9" t="s">
        <v>36</v>
      </c>
      <c r="B26" s="9" t="s">
        <v>41</v>
      </c>
      <c r="C26" s="9" t="s">
        <v>38</v>
      </c>
      <c r="D26" s="9" t="s">
        <v>39</v>
      </c>
      <c r="E26" s="9"/>
      <c r="F26" s="9" t="s">
        <v>12</v>
      </c>
      <c r="G26" s="9" t="s">
        <v>13</v>
      </c>
      <c r="H26" s="9" t="s">
        <v>14</v>
      </c>
      <c r="I26" s="10" t="s">
        <v>45</v>
      </c>
      <c r="J26" s="11">
        <v>43837048434</v>
      </c>
      <c r="K26" s="11">
        <v>43837048434</v>
      </c>
      <c r="L26" s="11">
        <v>43837048434</v>
      </c>
      <c r="M26" s="14">
        <f t="shared" si="2"/>
        <v>0</v>
      </c>
      <c r="N26" s="15">
        <f t="shared" si="3"/>
        <v>1</v>
      </c>
      <c r="O26" s="2"/>
    </row>
    <row r="27" spans="1:15" ht="31.5" customHeight="1" thickTop="1" thickBot="1">
      <c r="A27" s="9" t="s">
        <v>36</v>
      </c>
      <c r="B27" s="9" t="s">
        <v>41</v>
      </c>
      <c r="C27" s="9" t="s">
        <v>38</v>
      </c>
      <c r="D27" s="9" t="s">
        <v>46</v>
      </c>
      <c r="E27" s="9"/>
      <c r="F27" s="9" t="s">
        <v>12</v>
      </c>
      <c r="G27" s="9" t="s">
        <v>13</v>
      </c>
      <c r="H27" s="9" t="s">
        <v>14</v>
      </c>
      <c r="I27" s="10" t="s">
        <v>47</v>
      </c>
      <c r="J27" s="11">
        <v>588288253</v>
      </c>
      <c r="K27" s="11">
        <v>588288253</v>
      </c>
      <c r="L27" s="11">
        <v>588288253</v>
      </c>
      <c r="M27" s="14">
        <f t="shared" si="2"/>
        <v>0</v>
      </c>
      <c r="N27" s="15">
        <f t="shared" si="3"/>
        <v>1</v>
      </c>
      <c r="O27" s="2"/>
    </row>
    <row r="28" spans="1:15" ht="37.5" customHeight="1" thickTop="1" thickBot="1">
      <c r="A28" s="9" t="s">
        <v>36</v>
      </c>
      <c r="B28" s="9" t="s">
        <v>41</v>
      </c>
      <c r="C28" s="9" t="s">
        <v>38</v>
      </c>
      <c r="D28" s="9" t="s">
        <v>46</v>
      </c>
      <c r="E28" s="9"/>
      <c r="F28" s="9" t="s">
        <v>12</v>
      </c>
      <c r="G28" s="9" t="s">
        <v>43</v>
      </c>
      <c r="H28" s="9" t="s">
        <v>14</v>
      </c>
      <c r="I28" s="10" t="s">
        <v>47</v>
      </c>
      <c r="J28" s="11">
        <v>1258422249</v>
      </c>
      <c r="K28" s="11">
        <v>1258422249</v>
      </c>
      <c r="L28" s="11">
        <v>1258422249</v>
      </c>
      <c r="M28" s="14">
        <f t="shared" si="2"/>
        <v>0</v>
      </c>
      <c r="N28" s="15">
        <f t="shared" si="3"/>
        <v>1</v>
      </c>
      <c r="O28" s="2"/>
    </row>
    <row r="29" spans="1:15" ht="57.75" thickTop="1" thickBot="1">
      <c r="A29" s="9" t="s">
        <v>36</v>
      </c>
      <c r="B29" s="9" t="s">
        <v>41</v>
      </c>
      <c r="C29" s="9" t="s">
        <v>38</v>
      </c>
      <c r="D29" s="9" t="s">
        <v>48</v>
      </c>
      <c r="E29" s="9"/>
      <c r="F29" s="9" t="s">
        <v>12</v>
      </c>
      <c r="G29" s="9" t="s">
        <v>13</v>
      </c>
      <c r="H29" s="9" t="s">
        <v>14</v>
      </c>
      <c r="I29" s="10" t="s">
        <v>49</v>
      </c>
      <c r="J29" s="11">
        <v>110756462</v>
      </c>
      <c r="K29" s="11">
        <v>110756462</v>
      </c>
      <c r="L29" s="11">
        <v>110756462</v>
      </c>
      <c r="M29" s="14">
        <f t="shared" si="2"/>
        <v>0</v>
      </c>
      <c r="N29" s="15">
        <f t="shared" si="3"/>
        <v>1</v>
      </c>
      <c r="O29" s="2"/>
    </row>
    <row r="30" spans="1:15" ht="57.75" thickTop="1" thickBot="1">
      <c r="A30" s="9" t="s">
        <v>36</v>
      </c>
      <c r="B30" s="9" t="s">
        <v>41</v>
      </c>
      <c r="C30" s="9" t="s">
        <v>38</v>
      </c>
      <c r="D30" s="9" t="s">
        <v>43</v>
      </c>
      <c r="E30" s="9"/>
      <c r="F30" s="9" t="s">
        <v>12</v>
      </c>
      <c r="G30" s="9" t="s">
        <v>13</v>
      </c>
      <c r="H30" s="9" t="s">
        <v>14</v>
      </c>
      <c r="I30" s="10" t="s">
        <v>50</v>
      </c>
      <c r="J30" s="11">
        <v>1601724068</v>
      </c>
      <c r="K30" s="11">
        <v>1601724067</v>
      </c>
      <c r="L30" s="11">
        <v>1601724067</v>
      </c>
      <c r="M30" s="14">
        <f t="shared" si="2"/>
        <v>1</v>
      </c>
      <c r="N30" s="15">
        <f t="shared" si="3"/>
        <v>0.99999999937567274</v>
      </c>
      <c r="O30" s="2"/>
    </row>
    <row r="31" spans="1:15" ht="57.75" thickTop="1" thickBot="1">
      <c r="A31" s="9" t="s">
        <v>36</v>
      </c>
      <c r="B31" s="9" t="s">
        <v>41</v>
      </c>
      <c r="C31" s="9" t="s">
        <v>38</v>
      </c>
      <c r="D31" s="9" t="s">
        <v>43</v>
      </c>
      <c r="E31" s="9"/>
      <c r="F31" s="9" t="s">
        <v>12</v>
      </c>
      <c r="G31" s="9" t="s">
        <v>43</v>
      </c>
      <c r="H31" s="9" t="s">
        <v>14</v>
      </c>
      <c r="I31" s="10" t="s">
        <v>50</v>
      </c>
      <c r="J31" s="11">
        <v>5355447198</v>
      </c>
      <c r="K31" s="11">
        <v>5355447197</v>
      </c>
      <c r="L31" s="11">
        <v>5355447197</v>
      </c>
      <c r="M31" s="14">
        <f t="shared" si="2"/>
        <v>1</v>
      </c>
      <c r="N31" s="15">
        <f t="shared" si="3"/>
        <v>0.99999999981327425</v>
      </c>
      <c r="O31" s="2"/>
    </row>
    <row r="32" spans="1:15" ht="59.25" customHeight="1" thickTop="1" thickBot="1">
      <c r="A32" s="9" t="s">
        <v>36</v>
      </c>
      <c r="B32" s="9" t="s">
        <v>41</v>
      </c>
      <c r="C32" s="9" t="s">
        <v>38</v>
      </c>
      <c r="D32" s="9" t="s">
        <v>51</v>
      </c>
      <c r="E32" s="9"/>
      <c r="F32" s="9" t="s">
        <v>12</v>
      </c>
      <c r="G32" s="9" t="s">
        <v>13</v>
      </c>
      <c r="H32" s="9" t="s">
        <v>14</v>
      </c>
      <c r="I32" s="10" t="s">
        <v>52</v>
      </c>
      <c r="J32" s="11">
        <v>180302603.80000001</v>
      </c>
      <c r="K32" s="11">
        <v>180302602.80000001</v>
      </c>
      <c r="L32" s="11">
        <v>180302602.80000001</v>
      </c>
      <c r="M32" s="14">
        <f t="shared" si="2"/>
        <v>1</v>
      </c>
      <c r="N32" s="15">
        <f t="shared" si="3"/>
        <v>0.99999999445376841</v>
      </c>
      <c r="O32" s="2"/>
    </row>
    <row r="33" spans="1:26" ht="62.25" customHeight="1" thickTop="1" thickBot="1">
      <c r="A33" s="9" t="s">
        <v>36</v>
      </c>
      <c r="B33" s="9" t="s">
        <v>41</v>
      </c>
      <c r="C33" s="9" t="s">
        <v>38</v>
      </c>
      <c r="D33" s="9" t="s">
        <v>51</v>
      </c>
      <c r="E33" s="9"/>
      <c r="F33" s="9" t="s">
        <v>12</v>
      </c>
      <c r="G33" s="9" t="s">
        <v>43</v>
      </c>
      <c r="H33" s="9" t="s">
        <v>14</v>
      </c>
      <c r="I33" s="10" t="s">
        <v>52</v>
      </c>
      <c r="J33" s="11">
        <v>197399827.5</v>
      </c>
      <c r="K33" s="11">
        <v>190918973.5</v>
      </c>
      <c r="L33" s="11">
        <v>190918973.5</v>
      </c>
      <c r="M33" s="14">
        <f t="shared" si="2"/>
        <v>6480854</v>
      </c>
      <c r="N33" s="15">
        <f t="shared" si="3"/>
        <v>0.96716889734870715</v>
      </c>
      <c r="O33" s="2"/>
    </row>
    <row r="34" spans="1:26" ht="60" customHeight="1" thickTop="1" thickBot="1">
      <c r="A34" s="9" t="s">
        <v>36</v>
      </c>
      <c r="B34" s="9" t="s">
        <v>41</v>
      </c>
      <c r="C34" s="9" t="s">
        <v>38</v>
      </c>
      <c r="D34" s="9" t="s">
        <v>53</v>
      </c>
      <c r="E34" s="9"/>
      <c r="F34" s="9" t="s">
        <v>12</v>
      </c>
      <c r="G34" s="9" t="s">
        <v>13</v>
      </c>
      <c r="H34" s="9" t="s">
        <v>14</v>
      </c>
      <c r="I34" s="10" t="s">
        <v>54</v>
      </c>
      <c r="J34" s="11">
        <v>435258826</v>
      </c>
      <c r="K34" s="11">
        <v>435258826</v>
      </c>
      <c r="L34" s="11">
        <v>435258826</v>
      </c>
      <c r="M34" s="14">
        <f t="shared" si="2"/>
        <v>0</v>
      </c>
      <c r="N34" s="15">
        <f t="shared" si="3"/>
        <v>1</v>
      </c>
      <c r="O34" s="2"/>
    </row>
    <row r="35" spans="1:26" ht="63" customHeight="1" thickTop="1" thickBot="1">
      <c r="A35" s="9" t="s">
        <v>36</v>
      </c>
      <c r="B35" s="9" t="s">
        <v>41</v>
      </c>
      <c r="C35" s="9" t="s">
        <v>38</v>
      </c>
      <c r="D35" s="9" t="s">
        <v>53</v>
      </c>
      <c r="E35" s="9"/>
      <c r="F35" s="9" t="s">
        <v>12</v>
      </c>
      <c r="G35" s="9" t="s">
        <v>43</v>
      </c>
      <c r="H35" s="9" t="s">
        <v>14</v>
      </c>
      <c r="I35" s="10" t="s">
        <v>54</v>
      </c>
      <c r="J35" s="11">
        <v>3849979365.5</v>
      </c>
      <c r="K35" s="11">
        <v>3754394228</v>
      </c>
      <c r="L35" s="11">
        <v>3754394228</v>
      </c>
      <c r="M35" s="14">
        <f t="shared" si="2"/>
        <v>95585137.5</v>
      </c>
      <c r="N35" s="15">
        <f t="shared" si="3"/>
        <v>0.97517255849302809</v>
      </c>
      <c r="O35" s="2"/>
    </row>
    <row r="36" spans="1:26" ht="71.25" customHeight="1" thickTop="1" thickBot="1">
      <c r="A36" s="9" t="s">
        <v>36</v>
      </c>
      <c r="B36" s="9" t="s">
        <v>41</v>
      </c>
      <c r="C36" s="9" t="s">
        <v>38</v>
      </c>
      <c r="D36" s="9" t="s">
        <v>55</v>
      </c>
      <c r="E36" s="9"/>
      <c r="F36" s="9" t="s">
        <v>12</v>
      </c>
      <c r="G36" s="9" t="s">
        <v>13</v>
      </c>
      <c r="H36" s="9" t="s">
        <v>14</v>
      </c>
      <c r="I36" s="10" t="s">
        <v>56</v>
      </c>
      <c r="J36" s="11">
        <v>112478926</v>
      </c>
      <c r="K36" s="11">
        <v>112478926</v>
      </c>
      <c r="L36" s="11">
        <v>112478926</v>
      </c>
      <c r="M36" s="14">
        <f t="shared" si="2"/>
        <v>0</v>
      </c>
      <c r="N36" s="15">
        <f t="shared" si="3"/>
        <v>1</v>
      </c>
      <c r="O36" s="2"/>
    </row>
    <row r="37" spans="1:26" ht="57.75" thickTop="1" thickBot="1">
      <c r="A37" s="9" t="s">
        <v>36</v>
      </c>
      <c r="B37" s="9" t="s">
        <v>41</v>
      </c>
      <c r="C37" s="9" t="s">
        <v>38</v>
      </c>
      <c r="D37" s="9" t="s">
        <v>55</v>
      </c>
      <c r="E37" s="9"/>
      <c r="F37" s="9" t="s">
        <v>12</v>
      </c>
      <c r="G37" s="9" t="s">
        <v>43</v>
      </c>
      <c r="H37" s="9" t="s">
        <v>14</v>
      </c>
      <c r="I37" s="10" t="s">
        <v>56</v>
      </c>
      <c r="J37" s="11">
        <v>168113840.80000001</v>
      </c>
      <c r="K37" s="11">
        <v>146882197.30000001</v>
      </c>
      <c r="L37" s="11">
        <v>146882197.30000001</v>
      </c>
      <c r="M37" s="14">
        <f t="shared" si="2"/>
        <v>21231643.5</v>
      </c>
      <c r="N37" s="15">
        <f t="shared" si="3"/>
        <v>0.87370674895674627</v>
      </c>
      <c r="O37" s="2"/>
    </row>
    <row r="38" spans="1:26" ht="79.5" customHeight="1" thickTop="1" thickBot="1">
      <c r="A38" s="9" t="s">
        <v>36</v>
      </c>
      <c r="B38" s="9" t="s">
        <v>41</v>
      </c>
      <c r="C38" s="9" t="s">
        <v>38</v>
      </c>
      <c r="D38" s="9" t="s">
        <v>57</v>
      </c>
      <c r="E38" s="9"/>
      <c r="F38" s="9" t="s">
        <v>12</v>
      </c>
      <c r="G38" s="9" t="s">
        <v>13</v>
      </c>
      <c r="H38" s="9" t="s">
        <v>14</v>
      </c>
      <c r="I38" s="10" t="s">
        <v>58</v>
      </c>
      <c r="J38" s="11">
        <v>2000000000</v>
      </c>
      <c r="K38" s="11">
        <v>2000000000</v>
      </c>
      <c r="L38" s="11">
        <v>2000000000</v>
      </c>
      <c r="M38" s="14">
        <f t="shared" si="2"/>
        <v>0</v>
      </c>
      <c r="N38" s="15">
        <f t="shared" si="3"/>
        <v>1</v>
      </c>
      <c r="O38" s="2"/>
    </row>
    <row r="39" spans="1:26" ht="84" customHeight="1" thickTop="1" thickBot="1">
      <c r="A39" s="9" t="s">
        <v>36</v>
      </c>
      <c r="B39" s="9" t="s">
        <v>41</v>
      </c>
      <c r="C39" s="9" t="s">
        <v>38</v>
      </c>
      <c r="D39" s="9" t="s">
        <v>57</v>
      </c>
      <c r="E39" s="9"/>
      <c r="F39" s="9" t="s">
        <v>12</v>
      </c>
      <c r="G39" s="9" t="s">
        <v>43</v>
      </c>
      <c r="H39" s="9" t="s">
        <v>14</v>
      </c>
      <c r="I39" s="10" t="s">
        <v>58</v>
      </c>
      <c r="J39" s="11">
        <v>2913762571.25</v>
      </c>
      <c r="K39" s="11">
        <v>2913762571.25</v>
      </c>
      <c r="L39" s="11">
        <v>2913762571.25</v>
      </c>
      <c r="M39" s="14">
        <f t="shared" si="2"/>
        <v>0</v>
      </c>
      <c r="N39" s="15">
        <f t="shared" si="3"/>
        <v>1</v>
      </c>
      <c r="O39" s="2"/>
    </row>
    <row r="40" spans="1:26" ht="60" customHeight="1" thickTop="1" thickBot="1">
      <c r="A40" s="9" t="s">
        <v>36</v>
      </c>
      <c r="B40" s="9" t="s">
        <v>59</v>
      </c>
      <c r="C40" s="9" t="s">
        <v>38</v>
      </c>
      <c r="D40" s="9" t="s">
        <v>42</v>
      </c>
      <c r="E40" s="9"/>
      <c r="F40" s="9" t="s">
        <v>12</v>
      </c>
      <c r="G40" s="9" t="s">
        <v>13</v>
      </c>
      <c r="H40" s="9" t="s">
        <v>14</v>
      </c>
      <c r="I40" s="10" t="s">
        <v>60</v>
      </c>
      <c r="J40" s="11">
        <v>7813617</v>
      </c>
      <c r="K40" s="11">
        <v>7325266</v>
      </c>
      <c r="L40" s="11">
        <v>7325266</v>
      </c>
      <c r="M40" s="14">
        <f t="shared" si="2"/>
        <v>488351</v>
      </c>
      <c r="N40" s="15">
        <f t="shared" si="3"/>
        <v>0.93750000799885636</v>
      </c>
      <c r="O40" s="2"/>
    </row>
    <row r="41" spans="1:26" ht="84.75" customHeight="1" thickTop="1" thickBot="1">
      <c r="A41" s="9" t="s">
        <v>36</v>
      </c>
      <c r="B41" s="9" t="s">
        <v>59</v>
      </c>
      <c r="C41" s="9" t="s">
        <v>38</v>
      </c>
      <c r="D41" s="9" t="s">
        <v>39</v>
      </c>
      <c r="E41" s="9"/>
      <c r="F41" s="9" t="s">
        <v>12</v>
      </c>
      <c r="G41" s="9" t="s">
        <v>13</v>
      </c>
      <c r="H41" s="9" t="s">
        <v>14</v>
      </c>
      <c r="I41" s="10" t="s">
        <v>61</v>
      </c>
      <c r="J41" s="11">
        <v>2795208</v>
      </c>
      <c r="K41" s="11">
        <v>2795208</v>
      </c>
      <c r="L41" s="11">
        <v>2795208</v>
      </c>
      <c r="M41" s="14">
        <f t="shared" si="2"/>
        <v>0</v>
      </c>
      <c r="N41" s="15">
        <f t="shared" si="3"/>
        <v>1</v>
      </c>
      <c r="O41" s="2"/>
    </row>
    <row r="42" spans="1:26" ht="60.75" customHeight="1" thickTop="1" thickBot="1">
      <c r="A42" s="9" t="s">
        <v>36</v>
      </c>
      <c r="B42" s="9" t="s">
        <v>59</v>
      </c>
      <c r="C42" s="9" t="s">
        <v>38</v>
      </c>
      <c r="D42" s="9" t="s">
        <v>62</v>
      </c>
      <c r="E42" s="9"/>
      <c r="F42" s="9" t="s">
        <v>12</v>
      </c>
      <c r="G42" s="9" t="s">
        <v>13</v>
      </c>
      <c r="H42" s="9" t="s">
        <v>14</v>
      </c>
      <c r="I42" s="10" t="s">
        <v>63</v>
      </c>
      <c r="J42" s="11">
        <v>22996987</v>
      </c>
      <c r="K42" s="11">
        <v>22996987</v>
      </c>
      <c r="L42" s="11">
        <v>22996987</v>
      </c>
      <c r="M42" s="14">
        <f t="shared" si="2"/>
        <v>0</v>
      </c>
      <c r="N42" s="15">
        <f t="shared" si="3"/>
        <v>1</v>
      </c>
      <c r="O42" s="2"/>
    </row>
    <row r="43" spans="1:26" ht="92.25" customHeight="1" thickTop="1" thickBot="1">
      <c r="A43" s="9" t="s">
        <v>36</v>
      </c>
      <c r="B43" s="9" t="s">
        <v>64</v>
      </c>
      <c r="C43" s="9" t="s">
        <v>38</v>
      </c>
      <c r="D43" s="9" t="s">
        <v>42</v>
      </c>
      <c r="E43" s="9"/>
      <c r="F43" s="9" t="s">
        <v>12</v>
      </c>
      <c r="G43" s="9" t="s">
        <v>13</v>
      </c>
      <c r="H43" s="9" t="s">
        <v>14</v>
      </c>
      <c r="I43" s="10" t="s">
        <v>65</v>
      </c>
      <c r="J43" s="11">
        <v>575316918.16999996</v>
      </c>
      <c r="K43" s="11">
        <v>575316918.16999996</v>
      </c>
      <c r="L43" s="11">
        <v>575316918.16999996</v>
      </c>
      <c r="M43" s="14">
        <f t="shared" si="2"/>
        <v>0</v>
      </c>
      <c r="N43" s="15">
        <f t="shared" si="3"/>
        <v>1</v>
      </c>
      <c r="O43" s="2"/>
    </row>
    <row r="44" spans="1:26" ht="93" customHeight="1" thickTop="1" thickBot="1">
      <c r="A44" s="9" t="s">
        <v>36</v>
      </c>
      <c r="B44" s="9" t="s">
        <v>64</v>
      </c>
      <c r="C44" s="9" t="s">
        <v>38</v>
      </c>
      <c r="D44" s="9" t="s">
        <v>42</v>
      </c>
      <c r="E44" s="9"/>
      <c r="F44" s="9" t="s">
        <v>12</v>
      </c>
      <c r="G44" s="9" t="s">
        <v>43</v>
      </c>
      <c r="H44" s="9" t="s">
        <v>14</v>
      </c>
      <c r="I44" s="10" t="s">
        <v>65</v>
      </c>
      <c r="J44" s="11">
        <v>98693611</v>
      </c>
      <c r="K44" s="11">
        <v>97931131</v>
      </c>
      <c r="L44" s="11">
        <v>97931131</v>
      </c>
      <c r="M44" s="14">
        <f t="shared" si="2"/>
        <v>762480</v>
      </c>
      <c r="N44" s="15">
        <f t="shared" si="3"/>
        <v>0.99227427193843376</v>
      </c>
      <c r="O44" s="2"/>
    </row>
    <row r="45" spans="1:26" ht="74.25" customHeight="1" thickTop="1" thickBot="1">
      <c r="A45" s="9" t="s">
        <v>36</v>
      </c>
      <c r="B45" s="9" t="s">
        <v>64</v>
      </c>
      <c r="C45" s="9" t="s">
        <v>38</v>
      </c>
      <c r="D45" s="9" t="s">
        <v>39</v>
      </c>
      <c r="E45" s="9"/>
      <c r="F45" s="9" t="s">
        <v>12</v>
      </c>
      <c r="G45" s="9" t="s">
        <v>13</v>
      </c>
      <c r="H45" s="9" t="s">
        <v>14</v>
      </c>
      <c r="I45" s="10" t="s">
        <v>66</v>
      </c>
      <c r="J45" s="11">
        <v>285820704.5</v>
      </c>
      <c r="K45" s="11">
        <v>281251093.5</v>
      </c>
      <c r="L45" s="11">
        <v>281251093.5</v>
      </c>
      <c r="M45" s="14">
        <f t="shared" si="2"/>
        <v>4569611</v>
      </c>
      <c r="N45" s="15">
        <f t="shared" si="3"/>
        <v>0.98401231636457598</v>
      </c>
      <c r="O45" s="2"/>
    </row>
    <row r="46" spans="1:26" ht="35.25" thickTop="1" thickBot="1">
      <c r="A46" s="9"/>
      <c r="B46" s="9"/>
      <c r="C46" s="9"/>
      <c r="D46" s="9"/>
      <c r="E46" s="9"/>
      <c r="F46" s="9"/>
      <c r="G46" s="9"/>
      <c r="H46" s="9"/>
      <c r="I46" s="16" t="s">
        <v>72</v>
      </c>
      <c r="J46" s="32">
        <f>+J8+J23</f>
        <v>77523334345.580002</v>
      </c>
      <c r="K46" s="32">
        <f t="shared" ref="K46:L46" si="7">+K8+K23</f>
        <v>77380701115.820007</v>
      </c>
      <c r="L46" s="32">
        <f t="shared" si="7"/>
        <v>77380701115.820007</v>
      </c>
      <c r="M46" s="22">
        <f t="shared" si="2"/>
        <v>142633229.75999451</v>
      </c>
      <c r="N46" s="23">
        <f t="shared" si="3"/>
        <v>0.9981601251937362</v>
      </c>
      <c r="O46" s="2"/>
    </row>
    <row r="47" spans="1:26" ht="16.5" customHeight="1" thickTop="1">
      <c r="A47" s="3" t="s">
        <v>76</v>
      </c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5"/>
      <c r="N47" s="5"/>
      <c r="O47" s="6"/>
      <c r="P47" s="6"/>
      <c r="Q47" s="6"/>
      <c r="R47" s="6"/>
      <c r="S47" s="6"/>
      <c r="T47" s="7"/>
      <c r="U47" s="8"/>
      <c r="V47" s="8"/>
      <c r="W47" s="7"/>
      <c r="X47" s="7"/>
      <c r="Y47" s="7"/>
      <c r="Z47" s="7"/>
    </row>
    <row r="48" spans="1:26" ht="12.75" customHeight="1">
      <c r="A48" s="3" t="s">
        <v>77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"/>
      <c r="N48" s="5"/>
      <c r="O48" s="6"/>
      <c r="P48" s="6"/>
      <c r="Q48" s="6"/>
      <c r="R48" s="6"/>
      <c r="S48" s="6"/>
      <c r="T48" s="7"/>
      <c r="U48" s="8"/>
      <c r="V48" s="8"/>
      <c r="W48" s="7"/>
      <c r="X48" s="7"/>
      <c r="Y48" s="7"/>
      <c r="Z48" s="7"/>
    </row>
    <row r="49" spans="1:26">
      <c r="A49" s="3" t="s">
        <v>78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5"/>
      <c r="O49" s="6"/>
      <c r="P49" s="6"/>
      <c r="Q49" s="6"/>
      <c r="R49" s="6"/>
      <c r="S49" s="6"/>
      <c r="T49" s="7"/>
      <c r="U49" s="8"/>
      <c r="V49" s="8"/>
      <c r="W49" s="7"/>
      <c r="X49" s="7"/>
      <c r="Y49" s="7"/>
      <c r="Z49" s="7"/>
    </row>
    <row r="50" spans="1:26" ht="21.75" customHeight="1">
      <c r="A50" s="28" t="s">
        <v>79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6"/>
      <c r="O50" s="6"/>
      <c r="P50" s="6"/>
      <c r="Q50" s="6"/>
      <c r="R50" s="6"/>
      <c r="S50" s="6"/>
      <c r="T50" s="7"/>
      <c r="U50" s="8"/>
      <c r="V50" s="8"/>
      <c r="W50" s="7"/>
      <c r="X50" s="7"/>
      <c r="Y50" s="7"/>
      <c r="Z50" s="7"/>
    </row>
    <row r="51" spans="1:26">
      <c r="A51" s="5" t="s">
        <v>80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8"/>
      <c r="V51" s="8"/>
      <c r="W51" s="7"/>
      <c r="X51" s="7"/>
      <c r="Y51" s="7"/>
      <c r="Z51" s="7"/>
    </row>
  </sheetData>
  <mergeCells count="5">
    <mergeCell ref="A3:N3"/>
    <mergeCell ref="A4:N4"/>
    <mergeCell ref="A5:N5"/>
    <mergeCell ref="A50:M50"/>
    <mergeCell ref="L6:N6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GESTIÓN GENERAL </vt:lpstr>
      <vt:lpstr>'RESERVAS 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2019-06-07T16:41:32Z</cp:lastPrinted>
  <dcterms:created xsi:type="dcterms:W3CDTF">2019-06-04T13:28:10Z</dcterms:created>
  <dcterms:modified xsi:type="dcterms:W3CDTF">2019-06-07T17:05:22Z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