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3501-02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M14" i="1"/>
  <c r="L14" i="1"/>
  <c r="M12" i="1"/>
  <c r="L12" i="1"/>
  <c r="M10" i="1"/>
  <c r="L10" i="1"/>
  <c r="K13" i="1"/>
  <c r="J13" i="1"/>
  <c r="I13" i="1"/>
  <c r="K11" i="1"/>
  <c r="J11" i="1"/>
  <c r="I11" i="1"/>
  <c r="K9" i="1"/>
  <c r="J9" i="1"/>
  <c r="I9" i="1"/>
  <c r="I8" i="1" l="1"/>
  <c r="I16" i="1" s="1"/>
  <c r="J8" i="1"/>
  <c r="J16" i="1" s="1"/>
  <c r="M9" i="1"/>
  <c r="M11" i="1"/>
  <c r="L13" i="1"/>
  <c r="M13" i="1"/>
  <c r="K8" i="1"/>
  <c r="K16" i="1" s="1"/>
  <c r="L9" i="1"/>
  <c r="L11" i="1"/>
  <c r="L16" i="1" l="1"/>
  <c r="L8" i="1"/>
  <c r="M16" i="1"/>
  <c r="M8" i="1" l="1"/>
</calcChain>
</file>

<file path=xl/sharedStrings.xml><?xml version="1.0" encoding="utf-8"?>
<sst xmlns="http://schemas.openxmlformats.org/spreadsheetml/2006/main" count="72" uniqueCount="43">
  <si>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</si>
  <si>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</si>
  <si>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</si>
  <si>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</si>
  <si>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</si>
  <si>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</si>
  <si>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</si>
  <si>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</si>
  <si>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</si>
  <si>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</si>
  <si>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</si>
  <si>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</si>
  <si>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</si>
  <si>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</si>
  <si>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</si>
  <si>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</si>
  <si>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</si>
  <si>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</si>
  <si>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</si>
  <si>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</si>
  <si>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</si>
  <si>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</si>
  <si>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</si>
  <si>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</si>
  <si>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</si>
  <si>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 xml:space="preserve">ADQUISICIÓN DE BIENES Y SERVICIOS </t>
  </si>
  <si>
    <t xml:space="preserve">GASTOS DE INVERSIÓN </t>
  </si>
  <si>
    <t>GASTOS DE FUNCIONAMIENTO</t>
  </si>
  <si>
    <t>MINISTERIO DE COMERCIO INDUSTRIA Y TURISMO</t>
  </si>
  <si>
    <t>EJECUCIÓN RESERVAS PRESUPUESTALES ACUMULADAS 2018 CON CORTE AL 28 DE FEBRERO DE 2019</t>
  </si>
  <si>
    <t>COMPROMISO ($)</t>
  </si>
  <si>
    <t>OBLIGACIÓN ($)</t>
  </si>
  <si>
    <t>PAGOS ($)</t>
  </si>
  <si>
    <t>COMPROMISOS SIN PAGAR ($)</t>
  </si>
  <si>
    <t>PAGO/ COMP (%)</t>
  </si>
  <si>
    <t>TOTAL EJECUCIÓN RESERVAS PRESUPUESTALES 2018 CON CORTE AL 28 DE FEBRERO DE 2019</t>
  </si>
  <si>
    <t xml:space="preserve">UNIDAD EJECUTORA 3501-02 DIRECCIÓN GENERAL DE COMERCIO EXTERIOR </t>
  </si>
  <si>
    <t>FECHA DE GENERACIÓN : MARZO 4 DE 2019</t>
  </si>
  <si>
    <t xml:space="preserve">Fuente : Sistema Integrado de Información Financiera SIIF Nación </t>
  </si>
  <si>
    <r>
      <rPr>
        <b/>
        <sz val="6"/>
        <rFont val="Arial"/>
        <family val="2"/>
      </rPr>
      <t>Nota 3:</t>
    </r>
    <r>
      <rPr>
        <sz val="6"/>
        <rFont val="Arial"/>
        <family val="2"/>
      </rPr>
      <t xml:space="preserve">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  </r>
  </si>
  <si>
    <r>
      <rPr>
        <b/>
        <sz val="6"/>
        <rFont val="Arial"/>
        <family val="2"/>
      </rPr>
      <t>Nota 2</t>
    </r>
    <r>
      <rPr>
        <sz val="6"/>
        <rFont val="Arial"/>
        <family val="2"/>
      </rPr>
      <t>: Decreto No. 2467 del 28 de Diciembre de 2018 " Por el cual se liquida el Presupuesto General de la Nación para la vigencia fiscal de 2019, se detallan las apropiaciones y se clasifican y definen los gastos"</t>
    </r>
  </si>
  <si>
    <r>
      <rPr>
        <b/>
        <sz val="6"/>
        <rFont val="Arial"/>
        <family val="2"/>
      </rPr>
      <t>Nota 1</t>
    </r>
    <r>
      <rPr>
        <sz val="6"/>
        <rFont val="Arial"/>
        <family val="2"/>
      </rPr>
      <t>:  Ley No. 1940 del 26 de Noviembre de 2018 " Por la cual se decreta el presupuesto de rentas y recursos de capital y ley de apropiaciones para la vigencia fiscal del 1° de Enero al 31 de Diciembre de 2019"</t>
    </r>
  </si>
  <si>
    <r>
      <rPr>
        <b/>
        <sz val="6"/>
        <rFont val="Arial"/>
        <family val="2"/>
      </rPr>
      <t xml:space="preserve">Nota </t>
    </r>
    <r>
      <rPr>
        <sz val="6"/>
        <rFont val="Arial"/>
        <family val="2"/>
      </rPr>
      <t xml:space="preserve">4: Resolución 0010 del 7 de marzo de 2018 " Por la cual se establece el Catálogo de Clasificación Presupuestal y se dictan otras disposiciones para su administración"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</si>
</sst>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7"/>
      <color rgb="FF000000"/>
      <name val="Arial"/>
      <family val="2"/>
    </font>
    <font>
      <sz val="7"/>
      <name val="Calibri"/>
      <family val="2"/>
    </font>
    <font>
      <sz val="6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Fill="1" applyBorder="1"/>
    <xf numFmtId="1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165" fontId="2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0" fontId="6" fillId="2" borderId="1" xfId="0" applyNumberFormat="1" applyFont="1" applyFill="1" applyBorder="1" applyAlignment="1">
      <alignment horizontal="centerContinuous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4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/>
    <xf numFmtId="4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/>
    <xf numFmtId="10" fontId="4" fillId="3" borderId="2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10" fontId="5" fillId="3" borderId="1" xfId="0" applyNumberFormat="1" applyFont="1" applyFill="1" applyBorder="1" applyAlignment="1">
      <alignment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2</xdr:row>
      <xdr:rowOff>180975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showGridLines="0" tabSelected="1" workbookViewId="0">
      <selection activeCell="R6" sqref="R6"/>
    </sheetView>
  </sheetViews>
  <sheetFormatPr baseColWidth="10" defaultRowHeight="15"/>
  <cols>
    <col min="1" max="1" width="4.5703125" customWidth="1"/>
    <col min="2" max="4" width="5.42578125" customWidth="1"/>
    <col min="5" max="5" width="7.5703125" customWidth="1"/>
    <col min="6" max="6" width="4" customWidth="1"/>
    <col min="7" max="7" width="4.5703125" customWidth="1"/>
    <col min="8" max="8" width="36.140625" customWidth="1"/>
    <col min="9" max="9" width="15.140625" customWidth="1"/>
    <col min="10" max="10" width="16.85546875" customWidth="1"/>
    <col min="11" max="11" width="16.140625" customWidth="1"/>
    <col min="12" max="12" width="15.5703125" customWidth="1"/>
    <col min="13" max="13" width="8.5703125" style="3" customWidth="1"/>
  </cols>
  <sheetData>
    <row r="2" spans="1:18" ht="15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8" ht="15.75">
      <c r="A3" s="33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8" ht="15.75">
      <c r="A4" s="33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8" ht="15.75">
      <c r="A5" s="33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8" ht="22.5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36" t="s">
        <v>37</v>
      </c>
      <c r="L6" s="37"/>
      <c r="M6" s="37"/>
    </row>
    <row r="7" spans="1:18" ht="35.1" customHeight="1" thickTop="1" thickBot="1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30</v>
      </c>
      <c r="J7" s="11" t="s">
        <v>31</v>
      </c>
      <c r="K7" s="11" t="s">
        <v>32</v>
      </c>
      <c r="L7" s="12" t="s">
        <v>33</v>
      </c>
      <c r="M7" s="13" t="s">
        <v>34</v>
      </c>
      <c r="N7" s="8"/>
      <c r="O7" s="8"/>
      <c r="P7" s="8"/>
      <c r="Q7" s="8"/>
      <c r="R7" s="8"/>
    </row>
    <row r="8" spans="1:18" ht="35.1" customHeight="1" thickTop="1" thickBot="1">
      <c r="A8" s="4" t="s">
        <v>9</v>
      </c>
      <c r="B8" s="4"/>
      <c r="C8" s="4"/>
      <c r="D8" s="4"/>
      <c r="E8" s="4"/>
      <c r="F8" s="4"/>
      <c r="G8" s="4"/>
      <c r="H8" s="5" t="s">
        <v>27</v>
      </c>
      <c r="I8" s="9">
        <f>+I9+I11</f>
        <v>180943201.75</v>
      </c>
      <c r="J8" s="9">
        <f t="shared" ref="J8:K8" si="0">+J9+J11</f>
        <v>169300530.84999999</v>
      </c>
      <c r="K8" s="9">
        <f t="shared" si="0"/>
        <v>167497325.34999999</v>
      </c>
      <c r="L8" s="27">
        <f>+I8-K8</f>
        <v>13445876.400000006</v>
      </c>
      <c r="M8" s="28">
        <f>+K8/I8</f>
        <v>0.92569007141491011</v>
      </c>
      <c r="N8" s="8"/>
      <c r="O8" s="8"/>
      <c r="P8" s="8"/>
      <c r="Q8" s="8"/>
      <c r="R8" s="8"/>
    </row>
    <row r="9" spans="1:18" ht="35.1" customHeight="1" thickTop="1" thickBot="1">
      <c r="A9" s="14" t="s">
        <v>9</v>
      </c>
      <c r="B9" s="14"/>
      <c r="C9" s="14"/>
      <c r="D9" s="14"/>
      <c r="E9" s="14"/>
      <c r="F9" s="14"/>
      <c r="G9" s="14"/>
      <c r="H9" s="15" t="s">
        <v>24</v>
      </c>
      <c r="I9" s="16">
        <f>+I10</f>
        <v>1101753.6000000001</v>
      </c>
      <c r="J9" s="16">
        <f t="shared" ref="J9:K9" si="1">+J10</f>
        <v>1101753.6000000001</v>
      </c>
      <c r="K9" s="16">
        <f t="shared" si="1"/>
        <v>1101753.6000000001</v>
      </c>
      <c r="L9" s="29">
        <f t="shared" ref="L9:L16" si="2">+I9-K9</f>
        <v>0</v>
      </c>
      <c r="M9" s="30">
        <f t="shared" ref="M9:M16" si="3">+K9/I9</f>
        <v>1</v>
      </c>
      <c r="N9" s="8"/>
      <c r="O9" s="8"/>
      <c r="P9" s="8"/>
      <c r="Q9" s="8"/>
      <c r="R9" s="8"/>
    </row>
    <row r="10" spans="1:18" ht="35.1" customHeight="1" thickTop="1" thickBot="1">
      <c r="A10" s="6" t="s">
        <v>9</v>
      </c>
      <c r="B10" s="6" t="s">
        <v>10</v>
      </c>
      <c r="C10" s="6" t="s">
        <v>10</v>
      </c>
      <c r="D10" s="6" t="s">
        <v>10</v>
      </c>
      <c r="E10" s="6" t="s">
        <v>11</v>
      </c>
      <c r="F10" s="6" t="s">
        <v>20</v>
      </c>
      <c r="G10" s="6" t="s">
        <v>21</v>
      </c>
      <c r="H10" s="7" t="s">
        <v>12</v>
      </c>
      <c r="I10" s="10">
        <v>1101753.6000000001</v>
      </c>
      <c r="J10" s="10">
        <v>1101753.6000000001</v>
      </c>
      <c r="K10" s="10">
        <v>1101753.6000000001</v>
      </c>
      <c r="L10" s="20">
        <f t="shared" si="2"/>
        <v>0</v>
      </c>
      <c r="M10" s="21">
        <f t="shared" si="3"/>
        <v>1</v>
      </c>
      <c r="N10" s="8"/>
      <c r="O10" s="8"/>
      <c r="P10" s="8"/>
      <c r="Q10" s="8"/>
      <c r="R10" s="8"/>
    </row>
    <row r="11" spans="1:18" ht="35.1" customHeight="1" thickTop="1" thickBot="1">
      <c r="A11" s="14" t="s">
        <v>9</v>
      </c>
      <c r="B11" s="14"/>
      <c r="C11" s="14"/>
      <c r="D11" s="14"/>
      <c r="E11" s="14"/>
      <c r="F11" s="14"/>
      <c r="G11" s="14"/>
      <c r="H11" s="15" t="s">
        <v>25</v>
      </c>
      <c r="I11" s="16">
        <f>+I12</f>
        <v>179841448.15000001</v>
      </c>
      <c r="J11" s="16">
        <f t="shared" ref="J11:K11" si="4">+J12</f>
        <v>168198777.25</v>
      </c>
      <c r="K11" s="16">
        <f t="shared" si="4"/>
        <v>166395571.75</v>
      </c>
      <c r="L11" s="29">
        <f t="shared" si="2"/>
        <v>13445876.400000006</v>
      </c>
      <c r="M11" s="30">
        <f t="shared" si="3"/>
        <v>0.92523483024455389</v>
      </c>
      <c r="N11" s="8"/>
      <c r="O11" s="8"/>
      <c r="P11" s="8"/>
      <c r="Q11" s="8"/>
      <c r="R11" s="8"/>
    </row>
    <row r="12" spans="1:18" ht="35.1" customHeight="1" thickTop="1" thickBot="1">
      <c r="A12" s="6" t="s">
        <v>9</v>
      </c>
      <c r="B12" s="6" t="s">
        <v>13</v>
      </c>
      <c r="C12" s="6" t="s">
        <v>13</v>
      </c>
      <c r="D12" s="6"/>
      <c r="E12" s="6" t="s">
        <v>11</v>
      </c>
      <c r="F12" s="6" t="s">
        <v>20</v>
      </c>
      <c r="G12" s="6" t="s">
        <v>21</v>
      </c>
      <c r="H12" s="7" t="s">
        <v>14</v>
      </c>
      <c r="I12" s="10">
        <v>179841448.15000001</v>
      </c>
      <c r="J12" s="10">
        <v>168198777.25</v>
      </c>
      <c r="K12" s="10">
        <v>166395571.75</v>
      </c>
      <c r="L12" s="20">
        <f t="shared" si="2"/>
        <v>13445876.400000006</v>
      </c>
      <c r="M12" s="21">
        <f t="shared" si="3"/>
        <v>0.92523483024455389</v>
      </c>
      <c r="N12" s="8"/>
      <c r="O12" s="8"/>
      <c r="P12" s="8"/>
      <c r="Q12" s="8"/>
      <c r="R12" s="8"/>
    </row>
    <row r="13" spans="1:18" ht="43.5" customHeight="1" thickTop="1" thickBot="1">
      <c r="A13" s="14" t="s">
        <v>15</v>
      </c>
      <c r="B13" s="14"/>
      <c r="C13" s="14"/>
      <c r="D13" s="14"/>
      <c r="E13" s="14"/>
      <c r="F13" s="14"/>
      <c r="G13" s="14"/>
      <c r="H13" s="15" t="s">
        <v>26</v>
      </c>
      <c r="I13" s="16">
        <f>+I14+I15</f>
        <v>462305073.49000001</v>
      </c>
      <c r="J13" s="16">
        <f t="shared" ref="J13:K13" si="5">+J14+J15</f>
        <v>460044072</v>
      </c>
      <c r="K13" s="16">
        <f t="shared" si="5"/>
        <v>449407257</v>
      </c>
      <c r="L13" s="29">
        <f t="shared" si="2"/>
        <v>12897816.49000001</v>
      </c>
      <c r="M13" s="30">
        <f t="shared" si="3"/>
        <v>0.97210107085212638</v>
      </c>
      <c r="N13" s="8"/>
      <c r="O13" s="8"/>
      <c r="P13" s="8"/>
      <c r="Q13" s="8"/>
      <c r="R13" s="8"/>
    </row>
    <row r="14" spans="1:18" ht="58.5" customHeight="1" thickTop="1" thickBot="1">
      <c r="A14" s="6" t="s">
        <v>15</v>
      </c>
      <c r="B14" s="6" t="s">
        <v>16</v>
      </c>
      <c r="C14" s="6" t="s">
        <v>17</v>
      </c>
      <c r="D14" s="6" t="s">
        <v>19</v>
      </c>
      <c r="E14" s="6" t="s">
        <v>11</v>
      </c>
      <c r="F14" s="6" t="s">
        <v>20</v>
      </c>
      <c r="G14" s="6" t="s">
        <v>21</v>
      </c>
      <c r="H14" s="7" t="s">
        <v>22</v>
      </c>
      <c r="I14" s="10">
        <v>400338591.49000001</v>
      </c>
      <c r="J14" s="10">
        <v>398077590</v>
      </c>
      <c r="K14" s="10">
        <v>398077590</v>
      </c>
      <c r="L14" s="20">
        <f t="shared" si="2"/>
        <v>2261001.4900000095</v>
      </c>
      <c r="M14" s="21">
        <f t="shared" si="3"/>
        <v>0.99435227695240447</v>
      </c>
      <c r="N14" s="8"/>
      <c r="O14" s="8"/>
      <c r="P14" s="8"/>
      <c r="Q14" s="8"/>
      <c r="R14" s="8"/>
    </row>
    <row r="15" spans="1:18" ht="51.75" customHeight="1" thickTop="1" thickBot="1">
      <c r="A15" s="6" t="s">
        <v>15</v>
      </c>
      <c r="B15" s="6" t="s">
        <v>16</v>
      </c>
      <c r="C15" s="6" t="s">
        <v>17</v>
      </c>
      <c r="D15" s="6" t="s">
        <v>18</v>
      </c>
      <c r="E15" s="6" t="s">
        <v>11</v>
      </c>
      <c r="F15" s="6" t="s">
        <v>20</v>
      </c>
      <c r="G15" s="6" t="s">
        <v>21</v>
      </c>
      <c r="H15" s="7" t="s">
        <v>23</v>
      </c>
      <c r="I15" s="10">
        <v>61966482</v>
      </c>
      <c r="J15" s="10">
        <v>61966482</v>
      </c>
      <c r="K15" s="10">
        <v>51329667</v>
      </c>
      <c r="L15" s="20">
        <f t="shared" si="2"/>
        <v>10636815</v>
      </c>
      <c r="M15" s="21">
        <f t="shared" si="3"/>
        <v>0.8283456691958081</v>
      </c>
      <c r="N15" s="8"/>
      <c r="O15" s="8"/>
      <c r="P15" s="8"/>
      <c r="Q15" s="8"/>
      <c r="R15" s="8"/>
    </row>
    <row r="16" spans="1:18" ht="51.75" customHeight="1" thickTop="1" thickBot="1">
      <c r="A16" s="17"/>
      <c r="B16" s="17"/>
      <c r="C16" s="17"/>
      <c r="D16" s="17"/>
      <c r="E16" s="17"/>
      <c r="F16" s="17"/>
      <c r="G16" s="17"/>
      <c r="H16" s="18" t="s">
        <v>35</v>
      </c>
      <c r="I16" s="19">
        <f>+I8+I13</f>
        <v>643248275.24000001</v>
      </c>
      <c r="J16" s="19">
        <f t="shared" ref="J16:K16" si="6">+J8+J13</f>
        <v>629344602.85000002</v>
      </c>
      <c r="K16" s="19">
        <f t="shared" si="6"/>
        <v>616904582.35000002</v>
      </c>
      <c r="L16" s="22">
        <f t="shared" si="2"/>
        <v>26343692.889999986</v>
      </c>
      <c r="M16" s="26">
        <f t="shared" si="3"/>
        <v>0.95904583983506064</v>
      </c>
    </row>
    <row r="17" spans="1:20" ht="15.75" thickTop="1">
      <c r="A17" s="31" t="s">
        <v>38</v>
      </c>
      <c r="B17" s="31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1"/>
      <c r="O17" s="31"/>
      <c r="P17" s="31"/>
      <c r="Q17" s="31"/>
      <c r="R17" s="31"/>
      <c r="S17" s="31"/>
      <c r="T17" s="31"/>
    </row>
    <row r="18" spans="1:20">
      <c r="A18" s="31" t="s">
        <v>41</v>
      </c>
      <c r="B18" s="31"/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1"/>
      <c r="O18" s="31"/>
      <c r="P18" s="31"/>
      <c r="Q18" s="31"/>
      <c r="R18" s="31"/>
      <c r="S18" s="31"/>
      <c r="T18" s="31"/>
    </row>
    <row r="19" spans="1:20">
      <c r="A19" s="31" t="s">
        <v>40</v>
      </c>
      <c r="B19" s="31"/>
      <c r="C19" s="31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1"/>
      <c r="O19" s="31"/>
      <c r="P19" s="31"/>
      <c r="Q19" s="31"/>
      <c r="R19" s="31"/>
      <c r="S19" s="31"/>
      <c r="T19" s="31"/>
    </row>
    <row r="20" spans="1:20">
      <c r="A20" s="31" t="s">
        <v>39</v>
      </c>
      <c r="B20" s="31"/>
      <c r="C20" s="31"/>
      <c r="D20" s="31"/>
      <c r="E20" s="31"/>
      <c r="F20" s="31"/>
      <c r="G20" s="31"/>
      <c r="H20" s="31"/>
      <c r="I20" s="32"/>
      <c r="J20" s="32"/>
      <c r="K20" s="32"/>
      <c r="L20" s="32"/>
      <c r="M20" s="32"/>
      <c r="N20" s="31"/>
      <c r="O20" s="31"/>
      <c r="P20" s="31"/>
      <c r="Q20" s="31"/>
      <c r="R20" s="31"/>
      <c r="S20" s="31"/>
      <c r="T20" s="31"/>
    </row>
    <row r="21" spans="1:20">
      <c r="A21" s="31" t="s">
        <v>42</v>
      </c>
      <c r="B21" s="31"/>
      <c r="C21" s="31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1"/>
      <c r="O21" s="31"/>
      <c r="P21" s="31"/>
      <c r="Q21" s="31"/>
      <c r="R21" s="31"/>
      <c r="S21" s="31"/>
      <c r="T21" s="31"/>
    </row>
    <row r="22" spans="1:20">
      <c r="I22" s="23"/>
      <c r="J22" s="23"/>
      <c r="K22" s="23"/>
      <c r="L22" s="24"/>
      <c r="M22" s="25"/>
    </row>
    <row r="23" spans="1:20">
      <c r="I23" s="23"/>
      <c r="J23" s="23"/>
      <c r="K23" s="23"/>
      <c r="L23" s="24"/>
      <c r="M23" s="25"/>
    </row>
    <row r="24" spans="1:20">
      <c r="I24" s="23"/>
      <c r="J24" s="23"/>
      <c r="K24" s="23"/>
      <c r="L24" s="24"/>
      <c r="M24" s="25"/>
    </row>
    <row r="25" spans="1:20">
      <c r="I25" s="23"/>
      <c r="J25" s="23"/>
      <c r="K25" s="23"/>
      <c r="L25" s="24"/>
      <c r="M25" s="25"/>
    </row>
    <row r="26" spans="1:20">
      <c r="L26" s="2"/>
    </row>
    <row r="27" spans="1:20">
      <c r="L27" s="2"/>
    </row>
    <row r="28" spans="1:20">
      <c r="L28" s="2"/>
    </row>
    <row r="29" spans="1:20">
      <c r="L29" s="2"/>
    </row>
  </sheetData>
  <mergeCells count="5">
    <mergeCell ref="A2:M2"/>
    <mergeCell ref="A3:M3"/>
    <mergeCell ref="A5:M5"/>
    <mergeCell ref="A4:M4"/>
    <mergeCell ref="K6:M6"/>
  </mergeCells>
  <printOptions horizontalCentered="1"/>
  <pageMargins left="0.98425196850393704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3501-02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2019-03-11T21:10:39Z</cp:lastPrinted>
  <dcterms:created xsi:type="dcterms:W3CDTF">2019-03-05T14:38:21Z</dcterms:created>
  <dcterms:modified xsi:type="dcterms:W3CDTF">2019-03-11T21:10:42Z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