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GESTION GENERAL 2019" sheetId="1" r:id="rId1"/>
  </sheets>
  <definedNames>
    <definedName name="_xlnm.Print_Titles" localSheetId="0">'GESTION GENERAL 2019'!$6:$6</definedName>
  </definedNames>
  <calcPr calcId="152511"/>
</workbook>
</file>

<file path=xl/calcChain.xml><?xml version="1.0" encoding="utf-8"?>
<calcChain xmlns="http://schemas.openxmlformats.org/spreadsheetml/2006/main">
  <c r="M8" i="1" l="1"/>
  <c r="V62" i="1" l="1"/>
  <c r="U62" i="1"/>
  <c r="T62" i="1"/>
  <c r="S62" i="1"/>
  <c r="V61" i="1"/>
  <c r="U61" i="1"/>
  <c r="T61" i="1"/>
  <c r="S61" i="1"/>
  <c r="V60" i="1"/>
  <c r="U60" i="1"/>
  <c r="T60" i="1"/>
  <c r="S60" i="1"/>
  <c r="V59" i="1"/>
  <c r="U59" i="1"/>
  <c r="T59" i="1"/>
  <c r="S59" i="1"/>
  <c r="V58" i="1"/>
  <c r="U58" i="1"/>
  <c r="T58" i="1"/>
  <c r="S58" i="1"/>
  <c r="V57" i="1"/>
  <c r="U57" i="1"/>
  <c r="T57" i="1"/>
  <c r="S57" i="1"/>
  <c r="V56" i="1"/>
  <c r="U56" i="1"/>
  <c r="T56" i="1"/>
  <c r="S56" i="1"/>
  <c r="V55" i="1"/>
  <c r="U55" i="1"/>
  <c r="T55" i="1"/>
  <c r="S55" i="1"/>
  <c r="V54" i="1"/>
  <c r="U54" i="1"/>
  <c r="T54" i="1"/>
  <c r="S54" i="1"/>
  <c r="V53" i="1"/>
  <c r="U53" i="1"/>
  <c r="T53" i="1"/>
  <c r="S53" i="1"/>
  <c r="V52" i="1"/>
  <c r="U52" i="1"/>
  <c r="T52" i="1"/>
  <c r="S52" i="1"/>
  <c r="V51" i="1"/>
  <c r="U51" i="1"/>
  <c r="T51" i="1"/>
  <c r="S51" i="1"/>
  <c r="V50" i="1"/>
  <c r="U50" i="1"/>
  <c r="T50" i="1"/>
  <c r="S50" i="1"/>
  <c r="V49" i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8" i="1"/>
  <c r="U38" i="1"/>
  <c r="T38" i="1"/>
  <c r="S38" i="1"/>
  <c r="V37" i="1"/>
  <c r="U37" i="1"/>
  <c r="T37" i="1"/>
  <c r="S37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30" i="1"/>
  <c r="U30" i="1"/>
  <c r="T30" i="1"/>
  <c r="S30" i="1"/>
  <c r="V29" i="1"/>
  <c r="U29" i="1"/>
  <c r="T29" i="1"/>
  <c r="S29" i="1"/>
  <c r="V28" i="1"/>
  <c r="U28" i="1"/>
  <c r="T28" i="1"/>
  <c r="S28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4" i="1"/>
  <c r="U14" i="1"/>
  <c r="T14" i="1"/>
  <c r="S14" i="1"/>
  <c r="V13" i="1"/>
  <c r="U13" i="1"/>
  <c r="T13" i="1"/>
  <c r="S13" i="1"/>
  <c r="V11" i="1"/>
  <c r="U11" i="1"/>
  <c r="T11" i="1"/>
  <c r="S11" i="1"/>
  <c r="V10" i="1"/>
  <c r="U10" i="1"/>
  <c r="T10" i="1"/>
  <c r="S10" i="1"/>
  <c r="V9" i="1"/>
  <c r="U9" i="1"/>
  <c r="T9" i="1"/>
  <c r="S9" i="1"/>
  <c r="R15" i="1" l="1"/>
  <c r="V15" i="1" s="1"/>
  <c r="Q15" i="1"/>
  <c r="P15" i="1"/>
  <c r="T15" i="1" s="1"/>
  <c r="O15" i="1"/>
  <c r="N15" i="1"/>
  <c r="M15" i="1"/>
  <c r="L15" i="1"/>
  <c r="K15" i="1"/>
  <c r="J15" i="1"/>
  <c r="J12" i="1"/>
  <c r="J8" i="1"/>
  <c r="R36" i="1"/>
  <c r="Q36" i="1"/>
  <c r="P36" i="1"/>
  <c r="O36" i="1"/>
  <c r="N36" i="1"/>
  <c r="M36" i="1"/>
  <c r="S36" i="1" s="1"/>
  <c r="J36" i="1"/>
  <c r="V36" i="1" l="1"/>
  <c r="T36" i="1"/>
  <c r="S15" i="1"/>
  <c r="U15" i="1"/>
  <c r="U36" i="1"/>
  <c r="R39" i="1"/>
  <c r="Q39" i="1"/>
  <c r="P39" i="1"/>
  <c r="T39" i="1" s="1"/>
  <c r="O39" i="1"/>
  <c r="N39" i="1"/>
  <c r="M39" i="1"/>
  <c r="L39" i="1"/>
  <c r="K39" i="1"/>
  <c r="J39" i="1"/>
  <c r="L36" i="1"/>
  <c r="K36" i="1"/>
  <c r="R12" i="1"/>
  <c r="Q12" i="1"/>
  <c r="P12" i="1"/>
  <c r="T12" i="1" s="1"/>
  <c r="O12" i="1"/>
  <c r="N12" i="1"/>
  <c r="M12" i="1"/>
  <c r="L12" i="1"/>
  <c r="K12" i="1"/>
  <c r="R8" i="1"/>
  <c r="Q8" i="1"/>
  <c r="P8" i="1"/>
  <c r="T8" i="1" s="1"/>
  <c r="O8" i="1"/>
  <c r="N8" i="1"/>
  <c r="L8" i="1"/>
  <c r="K8" i="1"/>
  <c r="J7" i="1"/>
  <c r="S39" i="1" l="1"/>
  <c r="U39" i="1"/>
  <c r="S8" i="1"/>
  <c r="U8" i="1"/>
  <c r="S12" i="1"/>
  <c r="U12" i="1"/>
  <c r="V39" i="1"/>
  <c r="V8" i="1"/>
  <c r="V12" i="1"/>
  <c r="J63" i="1"/>
  <c r="Q7" i="1"/>
  <c r="R7" i="1"/>
  <c r="O7" i="1"/>
  <c r="O63" i="1" s="1"/>
  <c r="L7" i="1"/>
  <c r="L63" i="1" s="1"/>
  <c r="K7" i="1"/>
  <c r="K63" i="1" s="1"/>
  <c r="N7" i="1"/>
  <c r="N63" i="1" s="1"/>
  <c r="M7" i="1"/>
  <c r="P7" i="1"/>
  <c r="M63" i="1" l="1"/>
  <c r="S63" i="1" s="1"/>
  <c r="S7" i="1"/>
  <c r="R63" i="1"/>
  <c r="V7" i="1"/>
  <c r="Q63" i="1"/>
  <c r="U63" i="1" s="1"/>
  <c r="U7" i="1"/>
  <c r="T7" i="1"/>
  <c r="P63" i="1"/>
  <c r="T63" i="1" l="1"/>
  <c r="V63" i="1"/>
</calcChain>
</file>

<file path=xl/sharedStrings.xml><?xml version="1.0" encoding="utf-8"?>
<sst xmlns="http://schemas.openxmlformats.org/spreadsheetml/2006/main" count="475" uniqueCount="141">
  <si>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</si>
  <si>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</si>
  <si>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</si>
  <si>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</si>
  <si>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</si>
  <si>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</si>
  <si>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</si>
  <si>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</si>
  <si>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</si>
  <si>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</si>
  <si>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</si>
  <si>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</si>
  <si>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</si>
  <si>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</si>
  <si>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</si>
  <si>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</si>
  <si>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</si>
  <si>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</si>
  <si>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</si>
  <si>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</si>
  <si>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</si>
  <si>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</si>
  <si>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</si>
  <si>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</si>
  <si>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</si>
  <si>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</si>
  <si>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</si>
  <si>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</si>
  <si>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</si>
  <si>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</si>
  <si>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</si>
  <si>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</si>
  <si>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</si>
  <si>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</si>
  <si>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</si>
  <si>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</si>
  <si>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</si>
  <si>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</si>
  <si>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</si>
  <si>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</si>
  <si>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</si>
  <si>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</si>
  <si>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</si>
  <si>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</si>
  <si>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</si>
  <si>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</si>
  <si>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</si>
  <si>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</si>
  <si>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</si>
  <si>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</si>
  <si>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</si>
  <si>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</si>
  <si>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</si>
  <si>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</si>
  <si>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</si>
  <si>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</si>
  <si>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</si>
  <si>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</si>
  <si>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</si>
  <si>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</si>
  <si>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</si>
  <si>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</si>
  <si>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</si>
  <si>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</si>
  <si>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</si>
  <si>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</si>
  <si>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</si>
  <si>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</si>
  <si>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</si>
  <si>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</si>
  <si>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</si>
  <si>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</si>
  <si>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</si>
  <si>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</si>
  <si>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</si>
  <si>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</si>
  <si>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</si>
  <si>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</si>
  <si>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</si>
  <si>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</si>
  <si>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</si>
  <si>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</si>
  <si>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</si>
  <si>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</si>
  <si>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</si>
  <si>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</si>
  <si>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</si>
  <si>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</si>
  <si>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</si>
  <si>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</si>
  <si>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</si>
  <si>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</si>
  <si>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</si>
  <si>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</si>
  <si>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</si>
  <si>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</si>
  <si>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</si>
  <si>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</si>
  <si>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</si>
  <si>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</si>
  <si>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</si>
  <si>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</si>
  <si>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</si>
  <si>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</si>
  <si>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DESARROLLO DE ACCIONES PARA FORTALECER LA GESTIÓN MISIONAL DEL MINISTERIO DE COMERCIO, INDUSTRIA Y TURISMO A NIVEL  NACIONAL</t>
  </si>
  <si>
    <t>3</t>
  </si>
  <si>
    <t>ASISTENCIA PARA PROCESOS DE ANÁLISIS SECTORIAL  DE TURISMO POR PARTE DE MINCIT A NIVEL   NACIONAL</t>
  </si>
  <si>
    <t>AMPLIACIÓN DE LA CAPACIDAD DE LOS SERVICIOS DE LAS TECNOLOGÍAS DE INFORMACIÓN EN EL MINCIT  NACIONAL</t>
  </si>
  <si>
    <t xml:space="preserve">GASTOS DE INVERSION </t>
  </si>
  <si>
    <t>TOTAL PRESUPUESTO A+C</t>
  </si>
  <si>
    <t>GASTOS DE PERSONAL</t>
  </si>
  <si>
    <t>GASTOS DE FUNCIONAMIENTO</t>
  </si>
  <si>
    <t>TRANSFERENCIAS CORRIENTES</t>
  </si>
  <si>
    <t xml:space="preserve">ADQUISICION DE BIENES Y SERVICIOS </t>
  </si>
  <si>
    <t xml:space="preserve">GASTOS POR TRIBUTOS, MULTAS, SANCIONES E INTERES DE MORA </t>
  </si>
  <si>
    <t>APROPIACION SIN COMPROMETER</t>
  </si>
  <si>
    <t>OBLIG/ APR</t>
  </si>
  <si>
    <t>PAGO/ APR</t>
  </si>
  <si>
    <t>MINISTERIO DE COMERCIO INDUSTRIA Y TURISMO</t>
  </si>
  <si>
    <t>EJECUCIÓN PRESUPUESTAL ACUMULADA CON CORTE AL 31 DE DICIEMBRE DE 2019</t>
  </si>
  <si>
    <t xml:space="preserve">UNIDAD EJECUTORA 3501-01 GESTIÓN GENERAL </t>
  </si>
  <si>
    <t>GENERADO : ENERO 21 DE 2020</t>
  </si>
  <si>
    <t xml:space="preserve">Fuente : Sistema Integrado de Información Financiera SIIF Nación </t>
  </si>
  <si>
    <t>Nota 1:  Ley No. 1940 del 26 de Noviembre de 2018 " Por la cual se decreta el presupuesto de rentas y recursos de capital y ley de apropiaciones para la vigencia fiscal del 1° de Enero al 31 de Diciembre de 2019"</t>
  </si>
  <si>
    <t>Nota 2: Decreto No. 2467 del 28 de Diciembre de 2018 " Por el cual se liquida el Presupuesto General de la Nación para la vigencia fiscal de 2019, se detallan las apropiaciones y se clasifican y definen los gastos"</t>
  </si>
  <si>
    <t>Nota 3: Decreto No. 412 del 2 de marzo de 2018 "Por el cual se modifica parcialmente el Decreto 1068 de 2015 en el libro 2 Régimen reglamentario del sector hacienda y crédito público, Parte 8 del Régimen Presupuestal, Parte 9 Sistema Integrado de Información Financiera-SIIF NACIÓN y se establecen otras disposiciones"</t>
  </si>
  <si>
    <t xml:space="preserve">Nota 4: Resolución 0010 del 7 de marzo de 2018 " Por la cual se establece el Catálogo de Clasificación Presupuestal y se dictan otras disposiciones para su administración" </t>
  </si>
  <si>
    <t>Nota 5: Resolución No. 0169 del 30 de enero de 2019 " Por la cual se efectúa un Traslado en el presupuesto de Inversión de la Sección 3501 Ministerio de Comercio Industria y Turismo, Unidad Ejecutora 3501-01 Gestión General en la vigencia fiscal de 2019"</t>
  </si>
  <si>
    <t>Nota 6: Resolución No. 0867 del 20 de marzo  de 2019 " Por la cual se efectúa una distribución en el presupuesto de Gastos de Funcionamiento del Ministerio de Hacienda y Crédito Público para la vigencia fiscal de 2019"  ($ 1.700.000.000)</t>
  </si>
  <si>
    <t>Nota 7: Resolución No. 107 del 28 de marzo de 2019 " Por la cual se efectúa una distribución del Presupuesto de Inversión contenida en el anexo del Decreto de Liquidación del Presupuesto General de la Nación para la vigencia fiscal 2019" ($ 24.659.180.000)</t>
  </si>
  <si>
    <t>Nota 8: Resolución No.1252 del 25 de abril de 2019 " Por la cual se efectúa una distribución en el presupuesto de Gastos de Funcionamiento del Ministerio de Hacienda y Crédito Público para la vigencia fiscal de 2019"  ($ 6.200.000.000)</t>
  </si>
  <si>
    <t>Nota 9: Resolución No.1269 del 29 de abril de 2019 " Por la cual se efectúa una distribución en el presupuesto de Gastos de Funcionamiento del Ministerio de Hacienda y Crédito Público para la vigencia fiscal de 2019"  ($ 7.000.000.000)</t>
  </si>
  <si>
    <t>Nota 10: Resolución No. 1970 del 25 de junio de 2019 "Por la cual se efectúa una distribución en el Presupuesto de Gastos de Funcionamiento del Ministerio de Hacienda y Crédito Público para la vigencia fiscal de 2019" ($ 10.000.000.000)</t>
  </si>
  <si>
    <t>Nota 11:Resolución No.3101 del 10 de septiembre de 2019 " Por la cual se efectua una distribución en el presupuesto de Gastos de Funcionamiento del Ministerio de Hacienda y Crédito Público para la vigencia fiscal de 2019"  ($ 10.000.000.000)</t>
  </si>
  <si>
    <t>Nota 12:Resolución No.4233 del 15 de noviembre de 2019 " Por la cual se efectua una distribución en el presupuesto de Gastos de Funcionamiento del Ministerio de Hacienda y Crédito Público para la vigencia fiscal de 2019"  ($ 2.798.000.000)</t>
  </si>
  <si>
    <t>COMP/   APR</t>
  </si>
  <si>
    <t>Nota 13:Resolución No.4569 del 05 de diciembre de 2019 " Por la cual se efectua una distribución en el presupuesto de Gastos de Funcionamiento del Ministerio de Hacienda y Crédito Público para la vigencia fiscal de 2019"  ($ 10.000.000.000)</t>
  </si>
  <si>
    <t>Nota 14:Resolución No.4684 del 12 de diciembre de 2019 " Por la cual se efectua una distribución en el presupuesto de Gastos de Funcionamiento del Ministerio de Hacienda y Crédito Público para la vigencia fiscal de 2019"  ($ 16.900.000.000)</t>
  </si>
  <si>
    <t>Nota 15:Resolución No.0042 del 20 de diciembre de 2019 " Por la cual se establece el Catálogo de  Clasificación Presupuestal y se dictan otras disposiciones para su administración.</t>
  </si>
  <si>
    <t xml:space="preserve">Nota 17: Decreto No.2412 del 31 de diciembre de 2019 " Por el cual se reducen unas apropiaciones en el Presupuesto General de la Nación de la vigencia fiscal de 2019 y se dictan otras disposiciones </t>
  </si>
  <si>
    <t>Nota 16: Resolución No. 2541 del 30 de diciembre de 2019 "Por la cual se liquida y ordena el pago en dinero de dias extras compensatorios".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</si>
</sst>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6" fillId="0" borderId="0" xfId="0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/>
    </xf>
    <xf numFmtId="0" fontId="3" fillId="4" borderId="1" xfId="0" applyNumberFormat="1" applyFont="1" applyFill="1" applyBorder="1" applyAlignment="1">
      <alignment horizontal="center" vertical="center" wrapText="1" readingOrder="1"/>
    </xf>
    <xf numFmtId="0" fontId="3" fillId="4" borderId="1" xfId="0" applyNumberFormat="1" applyFont="1" applyFill="1" applyBorder="1" applyAlignment="1">
      <alignment horizontal="left" vertical="center" wrapText="1" readingOrder="1"/>
    </xf>
    <xf numFmtId="164" fontId="3" fillId="4" borderId="1" xfId="0" applyNumberFormat="1" applyFont="1" applyFill="1" applyBorder="1" applyAlignment="1">
      <alignment horizontal="right" vertical="center" wrapText="1" readingOrder="1"/>
    </xf>
    <xf numFmtId="0" fontId="9" fillId="2" borderId="1" xfId="0" applyFont="1" applyFill="1" applyBorder="1" applyAlignment="1">
      <alignment horizontal="centerContinuous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5" fontId="4" fillId="4" borderId="1" xfId="0" applyNumberFormat="1" applyFont="1" applyFill="1" applyBorder="1" applyAlignment="1">
      <alignment horizontal="right" vertical="center" wrapText="1"/>
    </xf>
    <xf numFmtId="10" fontId="4" fillId="4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readingOrder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11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NumberFormat="1" applyFont="1" applyFill="1" applyBorder="1" applyAlignment="1">
      <alignment horizontal="left" vertical="center" wrapText="1" readingOrder="1"/>
    </xf>
    <xf numFmtId="164" fontId="11" fillId="3" borderId="1" xfId="0" applyNumberFormat="1" applyFont="1" applyFill="1" applyBorder="1" applyAlignment="1">
      <alignment horizontal="right" vertical="center" wrapText="1" readingOrder="1"/>
    </xf>
    <xf numFmtId="165" fontId="12" fillId="3" borderId="1" xfId="0" applyNumberFormat="1" applyFont="1" applyFill="1" applyBorder="1" applyAlignment="1">
      <alignment horizontal="right" vertical="center" wrapText="1"/>
    </xf>
    <xf numFmtId="10" fontId="12" fillId="3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2</xdr:row>
      <xdr:rowOff>156761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54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18"/>
  <sheetViews>
    <sheetView showGridLines="0" tabSelected="1" topLeftCell="A47" workbookViewId="0">
      <selection activeCell="S5" sqref="S5"/>
    </sheetView>
  </sheetViews>
  <sheetFormatPr baseColWidth="10" defaultRowHeight="15" x14ac:dyDescent="0.25"/>
  <cols>
    <col min="1" max="1" width="4.85546875" customWidth="1"/>
    <col min="2" max="2" width="5.42578125" customWidth="1"/>
    <col min="3" max="3" width="4.140625" customWidth="1"/>
    <col min="4" max="4" width="5" customWidth="1"/>
    <col min="5" max="5" width="5.42578125" customWidth="1"/>
    <col min="6" max="6" width="7.140625" customWidth="1"/>
    <col min="7" max="7" width="4.5703125" customWidth="1"/>
    <col min="8" max="8" width="4.42578125" customWidth="1"/>
    <col min="9" max="9" width="27.5703125" customWidth="1"/>
    <col min="10" max="10" width="17.7109375" customWidth="1"/>
    <col min="11" max="11" width="16.7109375" customWidth="1"/>
    <col min="12" max="14" width="18.85546875" customWidth="1"/>
    <col min="15" max="15" width="16.140625" customWidth="1"/>
    <col min="16" max="16" width="16.85546875" customWidth="1"/>
    <col min="17" max="17" width="16.28515625" customWidth="1"/>
    <col min="18" max="18" width="16.42578125" customWidth="1"/>
    <col min="19" max="19" width="15.85546875" customWidth="1"/>
    <col min="20" max="20" width="6.85546875" customWidth="1"/>
    <col min="21" max="21" width="7.42578125" customWidth="1"/>
    <col min="22" max="22" width="7.28515625" customWidth="1"/>
  </cols>
  <sheetData>
    <row r="2" spans="1:27" ht="15.75" x14ac:dyDescent="0.25">
      <c r="A2" s="34" t="s">
        <v>118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7" ht="15.75" x14ac:dyDescent="0.25">
      <c r="A3" s="34" t="s">
        <v>119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7" ht="15.75" x14ac:dyDescent="0.25">
      <c r="A4" s="34" t="s">
        <v>120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7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33" t="s">
        <v>121</v>
      </c>
      <c r="T5" s="2"/>
      <c r="U5" s="2"/>
      <c r="V5" s="2"/>
    </row>
    <row r="6" spans="1:27" ht="55.5" customHeight="1" thickTop="1" thickBot="1" x14ac:dyDescent="0.3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  <c r="R6" s="4" t="s">
        <v>18</v>
      </c>
      <c r="S6" s="13" t="s">
        <v>115</v>
      </c>
      <c r="T6" s="13" t="s">
        <v>135</v>
      </c>
      <c r="U6" s="13" t="s">
        <v>116</v>
      </c>
      <c r="V6" s="13" t="s">
        <v>117</v>
      </c>
      <c r="W6" s="2"/>
    </row>
    <row r="7" spans="1:27" ht="35.1" customHeight="1" thickTop="1" thickBot="1" x14ac:dyDescent="0.3">
      <c r="A7" s="5" t="s">
        <v>19</v>
      </c>
      <c r="B7" s="5"/>
      <c r="C7" s="5"/>
      <c r="D7" s="5"/>
      <c r="E7" s="5"/>
      <c r="F7" s="5"/>
      <c r="G7" s="5"/>
      <c r="H7" s="5"/>
      <c r="I7" s="6" t="s">
        <v>111</v>
      </c>
      <c r="J7" s="8">
        <f>+J8+J12+J15+J36</f>
        <v>347372084081</v>
      </c>
      <c r="K7" s="8">
        <f t="shared" ref="K7:R7" si="0">+K8+K12+K15+K36</f>
        <v>68204798981</v>
      </c>
      <c r="L7" s="8">
        <f t="shared" si="0"/>
        <v>3606798981</v>
      </c>
      <c r="M7" s="8">
        <f t="shared" si="0"/>
        <v>411970084081</v>
      </c>
      <c r="N7" s="8">
        <f t="shared" si="0"/>
        <v>406668857101.73004</v>
      </c>
      <c r="O7" s="8">
        <f t="shared" si="0"/>
        <v>5301226979.2700005</v>
      </c>
      <c r="P7" s="8">
        <f t="shared" si="0"/>
        <v>406668857101.73004</v>
      </c>
      <c r="Q7" s="8">
        <f t="shared" si="0"/>
        <v>372390989069.64001</v>
      </c>
      <c r="R7" s="8">
        <f t="shared" si="0"/>
        <v>372307980440.67004</v>
      </c>
      <c r="S7" s="14">
        <f>+M7-P7</f>
        <v>5301226979.2699585</v>
      </c>
      <c r="T7" s="15">
        <f>+P7/M7</f>
        <v>0.98713200986160043</v>
      </c>
      <c r="U7" s="15">
        <f>+Q7/M7</f>
        <v>0.90392725942794894</v>
      </c>
      <c r="V7" s="15">
        <f>+R7/M7</f>
        <v>0.90372576754254874</v>
      </c>
      <c r="W7" s="3"/>
      <c r="X7" s="3"/>
      <c r="Y7" s="3"/>
      <c r="Z7" s="3"/>
      <c r="AA7" s="3"/>
    </row>
    <row r="8" spans="1:27" ht="35.1" customHeight="1" thickTop="1" thickBot="1" x14ac:dyDescent="0.3">
      <c r="A8" s="28" t="s">
        <v>19</v>
      </c>
      <c r="B8" s="28"/>
      <c r="C8" s="28"/>
      <c r="D8" s="28"/>
      <c r="E8" s="28"/>
      <c r="F8" s="28"/>
      <c r="G8" s="28"/>
      <c r="H8" s="28"/>
      <c r="I8" s="29" t="s">
        <v>110</v>
      </c>
      <c r="J8" s="30">
        <f>SUM(J9:J11)</f>
        <v>36872287000</v>
      </c>
      <c r="K8" s="30">
        <f t="shared" ref="K8:R8" si="1">SUM(K9:K11)</f>
        <v>2798000000</v>
      </c>
      <c r="L8" s="30">
        <f t="shared" si="1"/>
        <v>109000000</v>
      </c>
      <c r="M8" s="30">
        <f>SUM(M9:M11)</f>
        <v>39561287000</v>
      </c>
      <c r="N8" s="30">
        <f t="shared" si="1"/>
        <v>37264162127.559998</v>
      </c>
      <c r="O8" s="30">
        <f t="shared" si="1"/>
        <v>2297124872.4400001</v>
      </c>
      <c r="P8" s="30">
        <f t="shared" si="1"/>
        <v>37264162127.559998</v>
      </c>
      <c r="Q8" s="30">
        <f t="shared" si="1"/>
        <v>37196078806.559998</v>
      </c>
      <c r="R8" s="30">
        <f t="shared" si="1"/>
        <v>37196078806.559998</v>
      </c>
      <c r="S8" s="31">
        <f t="shared" ref="S8:S63" si="2">+M8-P8</f>
        <v>2297124872.4400024</v>
      </c>
      <c r="T8" s="32">
        <f t="shared" ref="T8:T63" si="3">+P8/M8</f>
        <v>0.94193503177892057</v>
      </c>
      <c r="U8" s="32">
        <f t="shared" ref="U8:U63" si="4">+Q8/M8</f>
        <v>0.94021407358562414</v>
      </c>
      <c r="V8" s="32">
        <f t="shared" ref="V8:V63" si="5">+R8/M8</f>
        <v>0.94021407358562414</v>
      </c>
      <c r="W8" s="3"/>
      <c r="X8" s="3"/>
      <c r="Y8" s="3"/>
      <c r="Z8" s="3"/>
      <c r="AA8" s="3"/>
    </row>
    <row r="9" spans="1:27" ht="35.1" customHeight="1" thickTop="1" thickBot="1" x14ac:dyDescent="0.3">
      <c r="A9" s="5" t="s">
        <v>19</v>
      </c>
      <c r="B9" s="5" t="s">
        <v>20</v>
      </c>
      <c r="C9" s="5" t="s">
        <v>20</v>
      </c>
      <c r="D9" s="5" t="s">
        <v>20</v>
      </c>
      <c r="E9" s="5"/>
      <c r="F9" s="5" t="s">
        <v>21</v>
      </c>
      <c r="G9" s="5" t="s">
        <v>22</v>
      </c>
      <c r="H9" s="5" t="s">
        <v>23</v>
      </c>
      <c r="I9" s="6" t="s">
        <v>24</v>
      </c>
      <c r="J9" s="7">
        <v>20290659000</v>
      </c>
      <c r="K9" s="7">
        <v>1737000000</v>
      </c>
      <c r="L9" s="7">
        <v>109000000</v>
      </c>
      <c r="M9" s="7">
        <v>21918659000</v>
      </c>
      <c r="N9" s="7">
        <v>21201851561.889999</v>
      </c>
      <c r="O9" s="7">
        <v>716807438.11000001</v>
      </c>
      <c r="P9" s="7">
        <v>21201851561.889999</v>
      </c>
      <c r="Q9" s="7">
        <v>21134433435.889999</v>
      </c>
      <c r="R9" s="7">
        <v>21134433435.889999</v>
      </c>
      <c r="S9" s="14">
        <f t="shared" si="2"/>
        <v>716807438.11000061</v>
      </c>
      <c r="T9" s="15">
        <f t="shared" si="3"/>
        <v>0.96729693006720896</v>
      </c>
      <c r="U9" s="15">
        <f t="shared" si="4"/>
        <v>0.9642210974626686</v>
      </c>
      <c r="V9" s="15">
        <f t="shared" si="5"/>
        <v>0.9642210974626686</v>
      </c>
      <c r="W9" s="3"/>
      <c r="X9" s="3"/>
      <c r="Y9" s="3"/>
      <c r="Z9" s="3"/>
      <c r="AA9" s="3"/>
    </row>
    <row r="10" spans="1:27" ht="35.1" customHeight="1" thickTop="1" thickBot="1" x14ac:dyDescent="0.3">
      <c r="A10" s="5" t="s">
        <v>19</v>
      </c>
      <c r="B10" s="5" t="s">
        <v>20</v>
      </c>
      <c r="C10" s="5" t="s">
        <v>20</v>
      </c>
      <c r="D10" s="5" t="s">
        <v>25</v>
      </c>
      <c r="E10" s="5"/>
      <c r="F10" s="5" t="s">
        <v>21</v>
      </c>
      <c r="G10" s="5" t="s">
        <v>22</v>
      </c>
      <c r="H10" s="5" t="s">
        <v>23</v>
      </c>
      <c r="I10" s="6" t="s">
        <v>26</v>
      </c>
      <c r="J10" s="7">
        <v>7522407000</v>
      </c>
      <c r="K10" s="7">
        <v>883000000</v>
      </c>
      <c r="L10" s="7">
        <v>0</v>
      </c>
      <c r="M10" s="7">
        <v>8405407000</v>
      </c>
      <c r="N10" s="7">
        <v>7752248137</v>
      </c>
      <c r="O10" s="7">
        <v>653158863</v>
      </c>
      <c r="P10" s="7">
        <v>7752248137</v>
      </c>
      <c r="Q10" s="7">
        <v>7752248137</v>
      </c>
      <c r="R10" s="7">
        <v>7752248137</v>
      </c>
      <c r="S10" s="14">
        <f t="shared" si="2"/>
        <v>653158863</v>
      </c>
      <c r="T10" s="15">
        <f t="shared" si="3"/>
        <v>0.92229301174827105</v>
      </c>
      <c r="U10" s="15">
        <f t="shared" si="4"/>
        <v>0.92229301174827105</v>
      </c>
      <c r="V10" s="15">
        <f t="shared" si="5"/>
        <v>0.92229301174827105</v>
      </c>
      <c r="W10" s="3"/>
      <c r="X10" s="3"/>
      <c r="Y10" s="3"/>
      <c r="Z10" s="3"/>
      <c r="AA10" s="3"/>
    </row>
    <row r="11" spans="1:27" ht="35.1" customHeight="1" thickTop="1" thickBot="1" x14ac:dyDescent="0.3">
      <c r="A11" s="5" t="s">
        <v>19</v>
      </c>
      <c r="B11" s="5" t="s">
        <v>20</v>
      </c>
      <c r="C11" s="5" t="s">
        <v>20</v>
      </c>
      <c r="D11" s="5" t="s">
        <v>27</v>
      </c>
      <c r="E11" s="5"/>
      <c r="F11" s="5" t="s">
        <v>21</v>
      </c>
      <c r="G11" s="5" t="s">
        <v>22</v>
      </c>
      <c r="H11" s="5" t="s">
        <v>23</v>
      </c>
      <c r="I11" s="6" t="s">
        <v>28</v>
      </c>
      <c r="J11" s="7">
        <v>9059221000</v>
      </c>
      <c r="K11" s="7">
        <v>178000000</v>
      </c>
      <c r="L11" s="7">
        <v>0</v>
      </c>
      <c r="M11" s="7">
        <v>9237221000</v>
      </c>
      <c r="N11" s="7">
        <v>8310062428.6700001</v>
      </c>
      <c r="O11" s="7">
        <v>927158571.33000004</v>
      </c>
      <c r="P11" s="7">
        <v>8310062428.6700001</v>
      </c>
      <c r="Q11" s="7">
        <v>8309397233.6700001</v>
      </c>
      <c r="R11" s="7">
        <v>8309397233.6700001</v>
      </c>
      <c r="S11" s="14">
        <f t="shared" si="2"/>
        <v>927158571.32999992</v>
      </c>
      <c r="T11" s="15">
        <f t="shared" si="3"/>
        <v>0.89962797562925045</v>
      </c>
      <c r="U11" s="15">
        <f t="shared" si="4"/>
        <v>0.89955596317009201</v>
      </c>
      <c r="V11" s="15">
        <f t="shared" si="5"/>
        <v>0.89955596317009201</v>
      </c>
      <c r="W11" s="3"/>
      <c r="X11" s="3"/>
      <c r="Y11" s="3"/>
      <c r="Z11" s="3"/>
      <c r="AA11" s="3"/>
    </row>
    <row r="12" spans="1:27" ht="35.1" customHeight="1" thickTop="1" thickBot="1" x14ac:dyDescent="0.3">
      <c r="A12" s="28" t="s">
        <v>19</v>
      </c>
      <c r="B12" s="28"/>
      <c r="C12" s="28"/>
      <c r="D12" s="28"/>
      <c r="E12" s="28"/>
      <c r="F12" s="28"/>
      <c r="G12" s="28"/>
      <c r="H12" s="28"/>
      <c r="I12" s="29" t="s">
        <v>113</v>
      </c>
      <c r="J12" s="30">
        <f>+J13+J14</f>
        <v>19506183033</v>
      </c>
      <c r="K12" s="30">
        <f t="shared" ref="K12:R12" si="6">+K13+K14</f>
        <v>0</v>
      </c>
      <c r="L12" s="30">
        <f t="shared" si="6"/>
        <v>0</v>
      </c>
      <c r="M12" s="30">
        <f t="shared" si="6"/>
        <v>19506183033</v>
      </c>
      <c r="N12" s="30">
        <f t="shared" si="6"/>
        <v>17803764675.209999</v>
      </c>
      <c r="O12" s="30">
        <f t="shared" si="6"/>
        <v>1702418357.7900002</v>
      </c>
      <c r="P12" s="30">
        <f t="shared" si="6"/>
        <v>17803764675.209999</v>
      </c>
      <c r="Q12" s="30">
        <f t="shared" si="6"/>
        <v>17621507685.68</v>
      </c>
      <c r="R12" s="30">
        <f t="shared" si="6"/>
        <v>17538499056.709999</v>
      </c>
      <c r="S12" s="31">
        <f t="shared" si="2"/>
        <v>1702418357.7900009</v>
      </c>
      <c r="T12" s="32">
        <f t="shared" si="3"/>
        <v>0.91272416777234688</v>
      </c>
      <c r="U12" s="32">
        <f t="shared" si="4"/>
        <v>0.90338061812854109</v>
      </c>
      <c r="V12" s="32">
        <f t="shared" si="5"/>
        <v>0.89912511468998679</v>
      </c>
      <c r="W12" s="3"/>
      <c r="X12" s="3"/>
      <c r="Y12" s="3"/>
      <c r="Z12" s="3"/>
      <c r="AA12" s="3"/>
    </row>
    <row r="13" spans="1:27" ht="35.1" customHeight="1" thickTop="1" thickBot="1" x14ac:dyDescent="0.3">
      <c r="A13" s="5" t="s">
        <v>19</v>
      </c>
      <c r="B13" s="5" t="s">
        <v>25</v>
      </c>
      <c r="C13" s="5" t="s">
        <v>20</v>
      </c>
      <c r="D13" s="5"/>
      <c r="E13" s="5"/>
      <c r="F13" s="5" t="s">
        <v>21</v>
      </c>
      <c r="G13" s="5" t="s">
        <v>22</v>
      </c>
      <c r="H13" s="5" t="s">
        <v>23</v>
      </c>
      <c r="I13" s="6" t="s">
        <v>29</v>
      </c>
      <c r="J13" s="7">
        <v>50000000</v>
      </c>
      <c r="K13" s="7">
        <v>0</v>
      </c>
      <c r="L13" s="7">
        <v>0</v>
      </c>
      <c r="M13" s="7">
        <v>50000000</v>
      </c>
      <c r="N13" s="7">
        <v>8777891.6099999994</v>
      </c>
      <c r="O13" s="7">
        <v>41222108.390000001</v>
      </c>
      <c r="P13" s="7">
        <v>8777891.6099999994</v>
      </c>
      <c r="Q13" s="7">
        <v>8777891.6099999994</v>
      </c>
      <c r="R13" s="7">
        <v>8777891.6099999994</v>
      </c>
      <c r="S13" s="14">
        <f t="shared" si="2"/>
        <v>41222108.390000001</v>
      </c>
      <c r="T13" s="15">
        <f t="shared" si="3"/>
        <v>0.17555783219999999</v>
      </c>
      <c r="U13" s="15">
        <f t="shared" si="4"/>
        <v>0.17555783219999999</v>
      </c>
      <c r="V13" s="15">
        <f t="shared" si="5"/>
        <v>0.17555783219999999</v>
      </c>
      <c r="W13" s="3"/>
      <c r="X13" s="3"/>
      <c r="Y13" s="3"/>
      <c r="Z13" s="3"/>
      <c r="AA13" s="3"/>
    </row>
    <row r="14" spans="1:27" ht="35.1" customHeight="1" thickTop="1" thickBot="1" x14ac:dyDescent="0.3">
      <c r="A14" s="5" t="s">
        <v>19</v>
      </c>
      <c r="B14" s="5" t="s">
        <v>25</v>
      </c>
      <c r="C14" s="5" t="s">
        <v>25</v>
      </c>
      <c r="D14" s="5"/>
      <c r="E14" s="5"/>
      <c r="F14" s="5" t="s">
        <v>21</v>
      </c>
      <c r="G14" s="5" t="s">
        <v>22</v>
      </c>
      <c r="H14" s="5" t="s">
        <v>23</v>
      </c>
      <c r="I14" s="6" t="s">
        <v>30</v>
      </c>
      <c r="J14" s="7">
        <v>19456183033</v>
      </c>
      <c r="K14" s="7">
        <v>0</v>
      </c>
      <c r="L14" s="7">
        <v>0</v>
      </c>
      <c r="M14" s="7">
        <v>19456183033</v>
      </c>
      <c r="N14" s="7">
        <v>17794986783.599998</v>
      </c>
      <c r="O14" s="7">
        <v>1661196249.4000001</v>
      </c>
      <c r="P14" s="7">
        <v>17794986783.599998</v>
      </c>
      <c r="Q14" s="7">
        <v>17612729794.07</v>
      </c>
      <c r="R14" s="7">
        <v>17529721165.099998</v>
      </c>
      <c r="S14" s="14">
        <f t="shared" si="2"/>
        <v>1661196249.4000015</v>
      </c>
      <c r="T14" s="15">
        <f t="shared" si="3"/>
        <v>0.91461859468620255</v>
      </c>
      <c r="U14" s="15">
        <f t="shared" si="4"/>
        <v>0.90525103326776457</v>
      </c>
      <c r="V14" s="15">
        <f t="shared" si="5"/>
        <v>0.90098459370820616</v>
      </c>
      <c r="W14" s="3"/>
      <c r="X14" s="3"/>
      <c r="Y14" s="3"/>
      <c r="Z14" s="3"/>
      <c r="AA14" s="3"/>
    </row>
    <row r="15" spans="1:27" ht="35.1" customHeight="1" thickTop="1" thickBot="1" x14ac:dyDescent="0.3">
      <c r="A15" s="28" t="s">
        <v>19</v>
      </c>
      <c r="B15" s="28"/>
      <c r="C15" s="28"/>
      <c r="D15" s="28"/>
      <c r="E15" s="28"/>
      <c r="F15" s="28"/>
      <c r="G15" s="28"/>
      <c r="H15" s="28"/>
      <c r="I15" s="29" t="s">
        <v>112</v>
      </c>
      <c r="J15" s="30">
        <f>SUM(J16:J35)</f>
        <v>278902892048</v>
      </c>
      <c r="K15" s="30">
        <f t="shared" ref="K15:R15" si="7">SUM(K16:K35)</f>
        <v>65406798981</v>
      </c>
      <c r="L15" s="30">
        <f t="shared" si="7"/>
        <v>3497798981</v>
      </c>
      <c r="M15" s="30">
        <f t="shared" si="7"/>
        <v>340811892048</v>
      </c>
      <c r="N15" s="30">
        <f t="shared" si="7"/>
        <v>339619649040.96002</v>
      </c>
      <c r="O15" s="30">
        <f t="shared" si="7"/>
        <v>1192243007.04</v>
      </c>
      <c r="P15" s="30">
        <f t="shared" si="7"/>
        <v>339619649040.96002</v>
      </c>
      <c r="Q15" s="30">
        <f t="shared" si="7"/>
        <v>305592121319.40002</v>
      </c>
      <c r="R15" s="30">
        <f t="shared" si="7"/>
        <v>305592121319.40002</v>
      </c>
      <c r="S15" s="31">
        <f t="shared" si="2"/>
        <v>1192243007.039978</v>
      </c>
      <c r="T15" s="32">
        <f t="shared" si="3"/>
        <v>0.9965017564384987</v>
      </c>
      <c r="U15" s="32">
        <f t="shared" si="4"/>
        <v>0.89665920834816526</v>
      </c>
      <c r="V15" s="32">
        <f t="shared" si="5"/>
        <v>0.89665920834816526</v>
      </c>
      <c r="W15" s="3"/>
      <c r="X15" s="3"/>
      <c r="Y15" s="3"/>
      <c r="Z15" s="3"/>
      <c r="AA15" s="3"/>
    </row>
    <row r="16" spans="1:27" ht="60.75" customHeight="1" thickTop="1" thickBot="1" x14ac:dyDescent="0.3">
      <c r="A16" s="5" t="s">
        <v>19</v>
      </c>
      <c r="B16" s="5" t="s">
        <v>27</v>
      </c>
      <c r="C16" s="5" t="s">
        <v>20</v>
      </c>
      <c r="D16" s="5" t="s">
        <v>20</v>
      </c>
      <c r="E16" s="5" t="s">
        <v>31</v>
      </c>
      <c r="F16" s="5" t="s">
        <v>21</v>
      </c>
      <c r="G16" s="5" t="s">
        <v>22</v>
      </c>
      <c r="H16" s="5" t="s">
        <v>23</v>
      </c>
      <c r="I16" s="6" t="s">
        <v>32</v>
      </c>
      <c r="J16" s="7">
        <v>136342798560</v>
      </c>
      <c r="K16" s="7">
        <v>0</v>
      </c>
      <c r="L16" s="7">
        <v>0</v>
      </c>
      <c r="M16" s="7">
        <v>136342798560</v>
      </c>
      <c r="N16" s="7">
        <v>136342798560</v>
      </c>
      <c r="O16" s="7">
        <v>0</v>
      </c>
      <c r="P16" s="7">
        <v>136342798560</v>
      </c>
      <c r="Q16" s="7">
        <v>136342798560</v>
      </c>
      <c r="R16" s="7">
        <v>136342798560</v>
      </c>
      <c r="S16" s="14">
        <f t="shared" si="2"/>
        <v>0</v>
      </c>
      <c r="T16" s="15">
        <f t="shared" si="3"/>
        <v>1</v>
      </c>
      <c r="U16" s="15">
        <f t="shared" si="4"/>
        <v>1</v>
      </c>
      <c r="V16" s="15">
        <f t="shared" si="5"/>
        <v>1</v>
      </c>
      <c r="W16" s="3"/>
      <c r="X16" s="3"/>
      <c r="Y16" s="3"/>
      <c r="Z16" s="3"/>
      <c r="AA16" s="3"/>
    </row>
    <row r="17" spans="1:27" ht="43.5" customHeight="1" thickTop="1" thickBot="1" x14ac:dyDescent="0.3">
      <c r="A17" s="5" t="s">
        <v>19</v>
      </c>
      <c r="B17" s="5" t="s">
        <v>27</v>
      </c>
      <c r="C17" s="5" t="s">
        <v>25</v>
      </c>
      <c r="D17" s="5" t="s">
        <v>25</v>
      </c>
      <c r="E17" s="5" t="s">
        <v>33</v>
      </c>
      <c r="F17" s="5" t="s">
        <v>21</v>
      </c>
      <c r="G17" s="5" t="s">
        <v>22</v>
      </c>
      <c r="H17" s="5" t="s">
        <v>23</v>
      </c>
      <c r="I17" s="6" t="s">
        <v>34</v>
      </c>
      <c r="J17" s="7">
        <v>45026000</v>
      </c>
      <c r="K17" s="7">
        <v>0</v>
      </c>
      <c r="L17" s="7">
        <v>0</v>
      </c>
      <c r="M17" s="7">
        <v>45026000</v>
      </c>
      <c r="N17" s="7">
        <v>45026000</v>
      </c>
      <c r="O17" s="7">
        <v>0</v>
      </c>
      <c r="P17" s="7">
        <v>45026000</v>
      </c>
      <c r="Q17" s="7">
        <v>45026000</v>
      </c>
      <c r="R17" s="7">
        <v>45026000</v>
      </c>
      <c r="S17" s="14">
        <f t="shared" si="2"/>
        <v>0</v>
      </c>
      <c r="T17" s="15">
        <f t="shared" si="3"/>
        <v>1</v>
      </c>
      <c r="U17" s="15">
        <f t="shared" si="4"/>
        <v>1</v>
      </c>
      <c r="V17" s="15">
        <f t="shared" si="5"/>
        <v>1</v>
      </c>
      <c r="W17" s="3"/>
      <c r="X17" s="3"/>
      <c r="Y17" s="3"/>
      <c r="Z17" s="3"/>
      <c r="AA17" s="3"/>
    </row>
    <row r="18" spans="1:27" ht="35.1" customHeight="1" thickTop="1" thickBot="1" x14ac:dyDescent="0.3">
      <c r="A18" s="5" t="s">
        <v>19</v>
      </c>
      <c r="B18" s="5" t="s">
        <v>27</v>
      </c>
      <c r="C18" s="5" t="s">
        <v>25</v>
      </c>
      <c r="D18" s="5" t="s">
        <v>25</v>
      </c>
      <c r="E18" s="5" t="s">
        <v>35</v>
      </c>
      <c r="F18" s="5" t="s">
        <v>21</v>
      </c>
      <c r="G18" s="5" t="s">
        <v>22</v>
      </c>
      <c r="H18" s="5" t="s">
        <v>23</v>
      </c>
      <c r="I18" s="6" t="s">
        <v>36</v>
      </c>
      <c r="J18" s="7">
        <v>281057000</v>
      </c>
      <c r="K18" s="7">
        <v>0</v>
      </c>
      <c r="L18" s="7">
        <v>0</v>
      </c>
      <c r="M18" s="7">
        <v>281057000</v>
      </c>
      <c r="N18" s="7">
        <v>281057000</v>
      </c>
      <c r="O18" s="7">
        <v>0</v>
      </c>
      <c r="P18" s="7">
        <v>281057000</v>
      </c>
      <c r="Q18" s="7">
        <v>281057000</v>
      </c>
      <c r="R18" s="7">
        <v>281057000</v>
      </c>
      <c r="S18" s="14">
        <f t="shared" si="2"/>
        <v>0</v>
      </c>
      <c r="T18" s="15">
        <f t="shared" si="3"/>
        <v>1</v>
      </c>
      <c r="U18" s="15">
        <f t="shared" si="4"/>
        <v>1</v>
      </c>
      <c r="V18" s="15">
        <f t="shared" si="5"/>
        <v>1</v>
      </c>
      <c r="W18" s="3"/>
      <c r="X18" s="3"/>
      <c r="Y18" s="3"/>
      <c r="Z18" s="3"/>
      <c r="AA18" s="3"/>
    </row>
    <row r="19" spans="1:27" ht="35.1" customHeight="1" thickTop="1" thickBot="1" x14ac:dyDescent="0.3">
      <c r="A19" s="5" t="s">
        <v>19</v>
      </c>
      <c r="B19" s="5" t="s">
        <v>27</v>
      </c>
      <c r="C19" s="5" t="s">
        <v>25</v>
      </c>
      <c r="D19" s="5" t="s">
        <v>25</v>
      </c>
      <c r="E19" s="5" t="s">
        <v>37</v>
      </c>
      <c r="F19" s="5" t="s">
        <v>21</v>
      </c>
      <c r="G19" s="5" t="s">
        <v>22</v>
      </c>
      <c r="H19" s="5" t="s">
        <v>23</v>
      </c>
      <c r="I19" s="6" t="s">
        <v>38</v>
      </c>
      <c r="J19" s="7">
        <v>1317735051</v>
      </c>
      <c r="K19" s="7">
        <v>0</v>
      </c>
      <c r="L19" s="7">
        <v>0</v>
      </c>
      <c r="M19" s="7">
        <v>1317735051</v>
      </c>
      <c r="N19" s="7">
        <v>1317735051</v>
      </c>
      <c r="O19" s="7">
        <v>0</v>
      </c>
      <c r="P19" s="7">
        <v>1317735051</v>
      </c>
      <c r="Q19" s="7">
        <v>1317735051</v>
      </c>
      <c r="R19" s="7">
        <v>1317735051</v>
      </c>
      <c r="S19" s="14">
        <f t="shared" si="2"/>
        <v>0</v>
      </c>
      <c r="T19" s="15">
        <f t="shared" si="3"/>
        <v>1</v>
      </c>
      <c r="U19" s="15">
        <f t="shared" si="4"/>
        <v>1</v>
      </c>
      <c r="V19" s="15">
        <f t="shared" si="5"/>
        <v>1</v>
      </c>
      <c r="W19" s="3"/>
      <c r="X19" s="3"/>
      <c r="Y19" s="3"/>
      <c r="Z19" s="3"/>
      <c r="AA19" s="3"/>
    </row>
    <row r="20" spans="1:27" ht="35.1" customHeight="1" thickTop="1" thickBot="1" x14ac:dyDescent="0.3">
      <c r="A20" s="5" t="s">
        <v>19</v>
      </c>
      <c r="B20" s="5" t="s">
        <v>27</v>
      </c>
      <c r="C20" s="5" t="s">
        <v>25</v>
      </c>
      <c r="D20" s="5" t="s">
        <v>25</v>
      </c>
      <c r="E20" s="5" t="s">
        <v>39</v>
      </c>
      <c r="F20" s="5" t="s">
        <v>21</v>
      </c>
      <c r="G20" s="5" t="s">
        <v>22</v>
      </c>
      <c r="H20" s="5" t="s">
        <v>23</v>
      </c>
      <c r="I20" s="6" t="s">
        <v>40</v>
      </c>
      <c r="J20" s="7">
        <v>4032646032</v>
      </c>
      <c r="K20" s="7">
        <v>0</v>
      </c>
      <c r="L20" s="7">
        <v>0</v>
      </c>
      <c r="M20" s="7">
        <v>4032646032</v>
      </c>
      <c r="N20" s="7">
        <v>4032646032</v>
      </c>
      <c r="O20" s="7">
        <v>0</v>
      </c>
      <c r="P20" s="7">
        <v>4032646032</v>
      </c>
      <c r="Q20" s="7">
        <v>4032646032</v>
      </c>
      <c r="R20" s="7">
        <v>4032646032</v>
      </c>
      <c r="S20" s="14">
        <f t="shared" si="2"/>
        <v>0</v>
      </c>
      <c r="T20" s="15">
        <f t="shared" si="3"/>
        <v>1</v>
      </c>
      <c r="U20" s="15">
        <f t="shared" si="4"/>
        <v>1</v>
      </c>
      <c r="V20" s="15">
        <f t="shared" si="5"/>
        <v>1</v>
      </c>
      <c r="W20" s="3"/>
      <c r="X20" s="3"/>
      <c r="Y20" s="3"/>
      <c r="Z20" s="3"/>
      <c r="AA20" s="3"/>
    </row>
    <row r="21" spans="1:27" ht="35.1" customHeight="1" thickTop="1" thickBot="1" x14ac:dyDescent="0.3">
      <c r="A21" s="5" t="s">
        <v>19</v>
      </c>
      <c r="B21" s="5" t="s">
        <v>27</v>
      </c>
      <c r="C21" s="5" t="s">
        <v>25</v>
      </c>
      <c r="D21" s="5" t="s">
        <v>25</v>
      </c>
      <c r="E21" s="5" t="s">
        <v>41</v>
      </c>
      <c r="F21" s="5" t="s">
        <v>21</v>
      </c>
      <c r="G21" s="5" t="s">
        <v>22</v>
      </c>
      <c r="H21" s="5" t="s">
        <v>23</v>
      </c>
      <c r="I21" s="6" t="s">
        <v>42</v>
      </c>
      <c r="J21" s="7">
        <v>971814405</v>
      </c>
      <c r="K21" s="7">
        <v>0</v>
      </c>
      <c r="L21" s="7">
        <v>0</v>
      </c>
      <c r="M21" s="7">
        <v>971814405</v>
      </c>
      <c r="N21" s="7">
        <v>971814405</v>
      </c>
      <c r="O21" s="7">
        <v>0</v>
      </c>
      <c r="P21" s="7">
        <v>971814405</v>
      </c>
      <c r="Q21" s="7">
        <v>364370799.44</v>
      </c>
      <c r="R21" s="7">
        <v>364370799.44</v>
      </c>
      <c r="S21" s="14">
        <f t="shared" si="2"/>
        <v>0</v>
      </c>
      <c r="T21" s="15">
        <f t="shared" si="3"/>
        <v>1</v>
      </c>
      <c r="U21" s="15">
        <f t="shared" si="4"/>
        <v>0.37493866891178673</v>
      </c>
      <c r="V21" s="15">
        <f t="shared" si="5"/>
        <v>0.37493866891178673</v>
      </c>
      <c r="W21" s="3"/>
      <c r="X21" s="3"/>
      <c r="Y21" s="3"/>
      <c r="Z21" s="3"/>
      <c r="AA21" s="3"/>
    </row>
    <row r="22" spans="1:27" ht="35.1" customHeight="1" thickTop="1" thickBot="1" x14ac:dyDescent="0.3">
      <c r="A22" s="5" t="s">
        <v>19</v>
      </c>
      <c r="B22" s="5" t="s">
        <v>27</v>
      </c>
      <c r="C22" s="5" t="s">
        <v>27</v>
      </c>
      <c r="D22" s="5" t="s">
        <v>43</v>
      </c>
      <c r="E22" s="5" t="s">
        <v>44</v>
      </c>
      <c r="F22" s="5" t="s">
        <v>21</v>
      </c>
      <c r="G22" s="5" t="s">
        <v>22</v>
      </c>
      <c r="H22" s="5" t="s">
        <v>23</v>
      </c>
      <c r="I22" s="6" t="s">
        <v>45</v>
      </c>
      <c r="J22" s="7">
        <v>29219509000</v>
      </c>
      <c r="K22" s="7">
        <v>25939046037</v>
      </c>
      <c r="L22" s="7">
        <v>0</v>
      </c>
      <c r="M22" s="7">
        <v>55158555037</v>
      </c>
      <c r="N22" s="7">
        <v>55158555037</v>
      </c>
      <c r="O22" s="7">
        <v>0</v>
      </c>
      <c r="P22" s="7">
        <v>55158555037</v>
      </c>
      <c r="Q22" s="7">
        <v>55158555037</v>
      </c>
      <c r="R22" s="7">
        <v>55158555037</v>
      </c>
      <c r="S22" s="14">
        <f t="shared" si="2"/>
        <v>0</v>
      </c>
      <c r="T22" s="15">
        <f t="shared" si="3"/>
        <v>1</v>
      </c>
      <c r="U22" s="15">
        <f t="shared" si="4"/>
        <v>1</v>
      </c>
      <c r="V22" s="15">
        <f t="shared" si="5"/>
        <v>1</v>
      </c>
      <c r="W22" s="3"/>
      <c r="X22" s="3"/>
      <c r="Y22" s="3"/>
      <c r="Z22" s="3"/>
      <c r="AA22" s="3"/>
    </row>
    <row r="23" spans="1:27" ht="35.1" customHeight="1" thickTop="1" thickBot="1" x14ac:dyDescent="0.3">
      <c r="A23" s="5" t="s">
        <v>19</v>
      </c>
      <c r="B23" s="5" t="s">
        <v>27</v>
      </c>
      <c r="C23" s="5" t="s">
        <v>27</v>
      </c>
      <c r="D23" s="5" t="s">
        <v>43</v>
      </c>
      <c r="E23" s="5" t="s">
        <v>44</v>
      </c>
      <c r="F23" s="5" t="s">
        <v>21</v>
      </c>
      <c r="G23" s="5" t="s">
        <v>46</v>
      </c>
      <c r="H23" s="5" t="s">
        <v>23</v>
      </c>
      <c r="I23" s="6" t="s">
        <v>45</v>
      </c>
      <c r="J23" s="7">
        <v>0</v>
      </c>
      <c r="K23" s="7">
        <v>8960953963</v>
      </c>
      <c r="L23" s="7">
        <v>0</v>
      </c>
      <c r="M23" s="7">
        <v>8960953963</v>
      </c>
      <c r="N23" s="7">
        <v>8960953963</v>
      </c>
      <c r="O23" s="7">
        <v>0</v>
      </c>
      <c r="P23" s="7">
        <v>8960953963</v>
      </c>
      <c r="Q23" s="7">
        <v>8960953963</v>
      </c>
      <c r="R23" s="7">
        <v>8960953963</v>
      </c>
      <c r="S23" s="14">
        <f t="shared" si="2"/>
        <v>0</v>
      </c>
      <c r="T23" s="15">
        <f t="shared" si="3"/>
        <v>1</v>
      </c>
      <c r="U23" s="15">
        <f t="shared" si="4"/>
        <v>1</v>
      </c>
      <c r="V23" s="15">
        <f t="shared" si="5"/>
        <v>1</v>
      </c>
      <c r="W23" s="3"/>
      <c r="X23" s="3"/>
      <c r="Y23" s="3"/>
      <c r="Z23" s="3"/>
      <c r="AA23" s="3"/>
    </row>
    <row r="24" spans="1:27" ht="35.1" customHeight="1" thickTop="1" thickBot="1" x14ac:dyDescent="0.3">
      <c r="A24" s="5" t="s">
        <v>19</v>
      </c>
      <c r="B24" s="5" t="s">
        <v>27</v>
      </c>
      <c r="C24" s="5" t="s">
        <v>27</v>
      </c>
      <c r="D24" s="5" t="s">
        <v>43</v>
      </c>
      <c r="E24" s="5" t="s">
        <v>44</v>
      </c>
      <c r="F24" s="5" t="s">
        <v>21</v>
      </c>
      <c r="G24" s="5" t="s">
        <v>46</v>
      </c>
      <c r="H24" s="5" t="s">
        <v>47</v>
      </c>
      <c r="I24" s="6" t="s">
        <v>45</v>
      </c>
      <c r="J24" s="7">
        <v>20586800000</v>
      </c>
      <c r="K24" s="7">
        <v>0</v>
      </c>
      <c r="L24" s="7">
        <v>0</v>
      </c>
      <c r="M24" s="7">
        <v>20586800000</v>
      </c>
      <c r="N24" s="7">
        <v>20586800000</v>
      </c>
      <c r="O24" s="7">
        <v>0</v>
      </c>
      <c r="P24" s="7">
        <v>20586800000</v>
      </c>
      <c r="Q24" s="7">
        <v>20586800000</v>
      </c>
      <c r="R24" s="7">
        <v>20586800000</v>
      </c>
      <c r="S24" s="14">
        <f t="shared" si="2"/>
        <v>0</v>
      </c>
      <c r="T24" s="15">
        <f t="shared" si="3"/>
        <v>1</v>
      </c>
      <c r="U24" s="15">
        <f t="shared" si="4"/>
        <v>1</v>
      </c>
      <c r="V24" s="15">
        <f t="shared" si="5"/>
        <v>1</v>
      </c>
      <c r="W24" s="3"/>
      <c r="X24" s="3"/>
      <c r="Y24" s="3"/>
      <c r="Z24" s="3"/>
      <c r="AA24" s="3"/>
    </row>
    <row r="25" spans="1:27" ht="35.1" customHeight="1" thickTop="1" thickBot="1" x14ac:dyDescent="0.3">
      <c r="A25" s="5" t="s">
        <v>19</v>
      </c>
      <c r="B25" s="5" t="s">
        <v>27</v>
      </c>
      <c r="C25" s="5" t="s">
        <v>27</v>
      </c>
      <c r="D25" s="5" t="s">
        <v>43</v>
      </c>
      <c r="E25" s="5" t="s">
        <v>48</v>
      </c>
      <c r="F25" s="5" t="s">
        <v>21</v>
      </c>
      <c r="G25" s="5" t="s">
        <v>22</v>
      </c>
      <c r="H25" s="5" t="s">
        <v>23</v>
      </c>
      <c r="I25" s="6" t="s">
        <v>49</v>
      </c>
      <c r="J25" s="7">
        <v>8090000000</v>
      </c>
      <c r="K25" s="7">
        <v>0</v>
      </c>
      <c r="L25" s="7">
        <v>0</v>
      </c>
      <c r="M25" s="7">
        <v>8090000000</v>
      </c>
      <c r="N25" s="7">
        <v>8090000000</v>
      </c>
      <c r="O25" s="7">
        <v>0</v>
      </c>
      <c r="P25" s="7">
        <v>8090000000</v>
      </c>
      <c r="Q25" s="7">
        <v>8090000000</v>
      </c>
      <c r="R25" s="7">
        <v>8090000000</v>
      </c>
      <c r="S25" s="14">
        <f t="shared" si="2"/>
        <v>0</v>
      </c>
      <c r="T25" s="15">
        <f t="shared" si="3"/>
        <v>1</v>
      </c>
      <c r="U25" s="15">
        <f t="shared" si="4"/>
        <v>1</v>
      </c>
      <c r="V25" s="15">
        <f t="shared" si="5"/>
        <v>1</v>
      </c>
      <c r="W25" s="3"/>
      <c r="X25" s="3"/>
      <c r="Y25" s="3"/>
      <c r="Z25" s="3"/>
      <c r="AA25" s="3"/>
    </row>
    <row r="26" spans="1:27" ht="35.1" customHeight="1" thickTop="1" thickBot="1" x14ac:dyDescent="0.3">
      <c r="A26" s="5" t="s">
        <v>19</v>
      </c>
      <c r="B26" s="5" t="s">
        <v>27</v>
      </c>
      <c r="C26" s="5" t="s">
        <v>27</v>
      </c>
      <c r="D26" s="5" t="s">
        <v>43</v>
      </c>
      <c r="E26" s="5" t="s">
        <v>50</v>
      </c>
      <c r="F26" s="5" t="s">
        <v>21</v>
      </c>
      <c r="G26" s="5" t="s">
        <v>22</v>
      </c>
      <c r="H26" s="5" t="s">
        <v>23</v>
      </c>
      <c r="I26" s="6" t="s">
        <v>51</v>
      </c>
      <c r="J26" s="7">
        <v>0</v>
      </c>
      <c r="K26" s="7">
        <v>10000000000</v>
      </c>
      <c r="L26" s="7">
        <v>0</v>
      </c>
      <c r="M26" s="7">
        <v>10000000000</v>
      </c>
      <c r="N26" s="7">
        <v>10000000000</v>
      </c>
      <c r="O26" s="7">
        <v>0</v>
      </c>
      <c r="P26" s="7">
        <v>10000000000</v>
      </c>
      <c r="Q26" s="7">
        <v>0</v>
      </c>
      <c r="R26" s="7">
        <v>0</v>
      </c>
      <c r="S26" s="14">
        <f t="shared" si="2"/>
        <v>0</v>
      </c>
      <c r="T26" s="15">
        <f t="shared" si="3"/>
        <v>1</v>
      </c>
      <c r="U26" s="15">
        <f t="shared" si="4"/>
        <v>0</v>
      </c>
      <c r="V26" s="15">
        <f t="shared" si="5"/>
        <v>0</v>
      </c>
      <c r="W26" s="3"/>
      <c r="X26" s="3"/>
      <c r="Y26" s="3"/>
      <c r="Z26" s="3"/>
      <c r="AA26" s="3"/>
    </row>
    <row r="27" spans="1:27" ht="35.1" customHeight="1" thickTop="1" thickBot="1" x14ac:dyDescent="0.3">
      <c r="A27" s="5" t="s">
        <v>19</v>
      </c>
      <c r="B27" s="5" t="s">
        <v>27</v>
      </c>
      <c r="C27" s="5" t="s">
        <v>27</v>
      </c>
      <c r="D27" s="5" t="s">
        <v>43</v>
      </c>
      <c r="E27" s="5" t="s">
        <v>50</v>
      </c>
      <c r="F27" s="5" t="s">
        <v>21</v>
      </c>
      <c r="G27" s="5" t="s">
        <v>46</v>
      </c>
      <c r="H27" s="5" t="s">
        <v>23</v>
      </c>
      <c r="I27" s="6" t="s">
        <v>51</v>
      </c>
      <c r="J27" s="7">
        <v>0</v>
      </c>
      <c r="K27" s="7">
        <v>16900000000</v>
      </c>
      <c r="L27" s="7">
        <v>0</v>
      </c>
      <c r="M27" s="7">
        <v>16900000000</v>
      </c>
      <c r="N27" s="7">
        <v>16900000000</v>
      </c>
      <c r="O27" s="7">
        <v>0</v>
      </c>
      <c r="P27" s="7">
        <v>16900000000</v>
      </c>
      <c r="Q27" s="7">
        <v>0</v>
      </c>
      <c r="R27" s="7">
        <v>0</v>
      </c>
      <c r="S27" s="14">
        <f t="shared" si="2"/>
        <v>0</v>
      </c>
      <c r="T27" s="15">
        <f t="shared" si="3"/>
        <v>1</v>
      </c>
      <c r="U27" s="15">
        <f t="shared" si="4"/>
        <v>0</v>
      </c>
      <c r="V27" s="15">
        <f t="shared" si="5"/>
        <v>0</v>
      </c>
      <c r="W27" s="3"/>
      <c r="X27" s="3"/>
      <c r="Y27" s="3"/>
      <c r="Z27" s="3"/>
      <c r="AA27" s="3"/>
    </row>
    <row r="28" spans="1:27" ht="35.1" customHeight="1" thickTop="1" thickBot="1" x14ac:dyDescent="0.3">
      <c r="A28" s="5" t="s">
        <v>19</v>
      </c>
      <c r="B28" s="5" t="s">
        <v>27</v>
      </c>
      <c r="C28" s="5" t="s">
        <v>43</v>
      </c>
      <c r="D28" s="5" t="s">
        <v>25</v>
      </c>
      <c r="E28" s="5" t="s">
        <v>52</v>
      </c>
      <c r="F28" s="5" t="s">
        <v>21</v>
      </c>
      <c r="G28" s="5" t="s">
        <v>22</v>
      </c>
      <c r="H28" s="5" t="s">
        <v>23</v>
      </c>
      <c r="I28" s="6" t="s">
        <v>53</v>
      </c>
      <c r="J28" s="7">
        <v>601777000</v>
      </c>
      <c r="K28" s="7">
        <v>0</v>
      </c>
      <c r="L28" s="7">
        <v>76526981</v>
      </c>
      <c r="M28" s="7">
        <v>525250019</v>
      </c>
      <c r="N28" s="7">
        <v>35917863.850000001</v>
      </c>
      <c r="O28" s="7">
        <v>489332155.14999998</v>
      </c>
      <c r="P28" s="7">
        <v>35917863.850000001</v>
      </c>
      <c r="Q28" s="7">
        <v>35917863.850000001</v>
      </c>
      <c r="R28" s="7">
        <v>35917863.850000001</v>
      </c>
      <c r="S28" s="14">
        <f t="shared" si="2"/>
        <v>489332155.14999998</v>
      </c>
      <c r="T28" s="15">
        <f t="shared" si="3"/>
        <v>6.8382413233192094E-2</v>
      </c>
      <c r="U28" s="15">
        <f t="shared" si="4"/>
        <v>6.8382413233192094E-2</v>
      </c>
      <c r="V28" s="15">
        <f t="shared" si="5"/>
        <v>6.8382413233192094E-2</v>
      </c>
      <c r="W28" s="3"/>
      <c r="X28" s="3"/>
      <c r="Y28" s="3"/>
      <c r="Z28" s="3"/>
      <c r="AA28" s="3"/>
    </row>
    <row r="29" spans="1:27" ht="35.1" customHeight="1" thickTop="1" thickBot="1" x14ac:dyDescent="0.3">
      <c r="A29" s="5" t="s">
        <v>19</v>
      </c>
      <c r="B29" s="5" t="s">
        <v>27</v>
      </c>
      <c r="C29" s="5" t="s">
        <v>43</v>
      </c>
      <c r="D29" s="5" t="s">
        <v>25</v>
      </c>
      <c r="E29" s="5" t="s">
        <v>54</v>
      </c>
      <c r="F29" s="5" t="s">
        <v>21</v>
      </c>
      <c r="G29" s="5" t="s">
        <v>22</v>
      </c>
      <c r="H29" s="5" t="s">
        <v>23</v>
      </c>
      <c r="I29" s="6" t="s">
        <v>55</v>
      </c>
      <c r="J29" s="7">
        <v>1002209000</v>
      </c>
      <c r="K29" s="7">
        <v>3497798981</v>
      </c>
      <c r="L29" s="7">
        <v>0</v>
      </c>
      <c r="M29" s="7">
        <v>4500007981</v>
      </c>
      <c r="N29" s="7">
        <v>3992775000</v>
      </c>
      <c r="O29" s="7">
        <v>507232981</v>
      </c>
      <c r="P29" s="7">
        <v>3992775000</v>
      </c>
      <c r="Q29" s="7">
        <v>3992775000</v>
      </c>
      <c r="R29" s="7">
        <v>3992775000</v>
      </c>
      <c r="S29" s="14">
        <f t="shared" si="2"/>
        <v>507232981</v>
      </c>
      <c r="T29" s="15">
        <f t="shared" si="3"/>
        <v>0.88728175968983913</v>
      </c>
      <c r="U29" s="15">
        <f t="shared" si="4"/>
        <v>0.88728175968983913</v>
      </c>
      <c r="V29" s="15">
        <f t="shared" si="5"/>
        <v>0.88728175968983913</v>
      </c>
      <c r="W29" s="3"/>
      <c r="X29" s="3"/>
      <c r="Y29" s="3"/>
      <c r="Z29" s="3"/>
      <c r="AA29" s="3"/>
    </row>
    <row r="30" spans="1:27" ht="39.75" customHeight="1" thickTop="1" thickBot="1" x14ac:dyDescent="0.3">
      <c r="A30" s="5" t="s">
        <v>19</v>
      </c>
      <c r="B30" s="5" t="s">
        <v>27</v>
      </c>
      <c r="C30" s="5" t="s">
        <v>43</v>
      </c>
      <c r="D30" s="5" t="s">
        <v>25</v>
      </c>
      <c r="E30" s="5" t="s">
        <v>56</v>
      </c>
      <c r="F30" s="5" t="s">
        <v>21</v>
      </c>
      <c r="G30" s="5" t="s">
        <v>22</v>
      </c>
      <c r="H30" s="5" t="s">
        <v>23</v>
      </c>
      <c r="I30" s="6" t="s">
        <v>57</v>
      </c>
      <c r="J30" s="7">
        <v>139217000</v>
      </c>
      <c r="K30" s="7">
        <v>109000000</v>
      </c>
      <c r="L30" s="7">
        <v>0</v>
      </c>
      <c r="M30" s="7">
        <v>248217000</v>
      </c>
      <c r="N30" s="7">
        <v>178454324.22</v>
      </c>
      <c r="O30" s="7">
        <v>69762675.780000001</v>
      </c>
      <c r="P30" s="7">
        <v>178454324.22</v>
      </c>
      <c r="Q30" s="7">
        <v>178454324.22</v>
      </c>
      <c r="R30" s="7">
        <v>178454324.22</v>
      </c>
      <c r="S30" s="14">
        <f t="shared" si="2"/>
        <v>69762675.780000001</v>
      </c>
      <c r="T30" s="15">
        <f t="shared" si="3"/>
        <v>0.71894481127400622</v>
      </c>
      <c r="U30" s="15">
        <f t="shared" si="4"/>
        <v>0.71894481127400622</v>
      </c>
      <c r="V30" s="15">
        <f t="shared" si="5"/>
        <v>0.71894481127400622</v>
      </c>
      <c r="W30" s="3"/>
      <c r="X30" s="3"/>
      <c r="Y30" s="3"/>
      <c r="Z30" s="3"/>
      <c r="AA30" s="3"/>
    </row>
    <row r="31" spans="1:27" ht="35.1" customHeight="1" thickTop="1" thickBot="1" x14ac:dyDescent="0.3">
      <c r="A31" s="5" t="s">
        <v>19</v>
      </c>
      <c r="B31" s="5" t="s">
        <v>27</v>
      </c>
      <c r="C31" s="5" t="s">
        <v>43</v>
      </c>
      <c r="D31" s="5" t="s">
        <v>25</v>
      </c>
      <c r="E31" s="5" t="s">
        <v>58</v>
      </c>
      <c r="F31" s="5" t="s">
        <v>21</v>
      </c>
      <c r="G31" s="5" t="s">
        <v>22</v>
      </c>
      <c r="H31" s="5" t="s">
        <v>23</v>
      </c>
      <c r="I31" s="6" t="s">
        <v>59</v>
      </c>
      <c r="J31" s="7">
        <v>4100000</v>
      </c>
      <c r="K31" s="7">
        <v>0</v>
      </c>
      <c r="L31" s="7">
        <v>0</v>
      </c>
      <c r="M31" s="7">
        <v>4100000</v>
      </c>
      <c r="N31" s="7">
        <v>1590000</v>
      </c>
      <c r="O31" s="7">
        <v>2510000</v>
      </c>
      <c r="P31" s="7">
        <v>1590000</v>
      </c>
      <c r="Q31" s="7">
        <v>1590000</v>
      </c>
      <c r="R31" s="7">
        <v>1590000</v>
      </c>
      <c r="S31" s="14">
        <f t="shared" si="2"/>
        <v>2510000</v>
      </c>
      <c r="T31" s="15">
        <f t="shared" si="3"/>
        <v>0.3878048780487805</v>
      </c>
      <c r="U31" s="15">
        <f t="shared" si="4"/>
        <v>0.3878048780487805</v>
      </c>
      <c r="V31" s="15">
        <f t="shared" si="5"/>
        <v>0.3878048780487805</v>
      </c>
      <c r="W31" s="3"/>
      <c r="X31" s="3"/>
      <c r="Y31" s="3"/>
      <c r="Z31" s="3"/>
      <c r="AA31" s="3"/>
    </row>
    <row r="32" spans="1:27" ht="35.1" customHeight="1" thickTop="1" thickBot="1" x14ac:dyDescent="0.3">
      <c r="A32" s="5" t="s">
        <v>19</v>
      </c>
      <c r="B32" s="5" t="s">
        <v>27</v>
      </c>
      <c r="C32" s="5" t="s">
        <v>43</v>
      </c>
      <c r="D32" s="5" t="s">
        <v>25</v>
      </c>
      <c r="E32" s="5" t="s">
        <v>60</v>
      </c>
      <c r="F32" s="5" t="s">
        <v>21</v>
      </c>
      <c r="G32" s="5" t="s">
        <v>22</v>
      </c>
      <c r="H32" s="5" t="s">
        <v>23</v>
      </c>
      <c r="I32" s="6" t="s">
        <v>61</v>
      </c>
      <c r="J32" s="7">
        <v>30659957000</v>
      </c>
      <c r="K32" s="7">
        <v>0</v>
      </c>
      <c r="L32" s="7">
        <v>750000000</v>
      </c>
      <c r="M32" s="7">
        <v>29909957000</v>
      </c>
      <c r="N32" s="7">
        <v>29909824518.93</v>
      </c>
      <c r="O32" s="7">
        <v>132481.07</v>
      </c>
      <c r="P32" s="7">
        <v>29909824518.93</v>
      </c>
      <c r="Q32" s="7">
        <v>26373607518.93</v>
      </c>
      <c r="R32" s="7">
        <v>26373607518.93</v>
      </c>
      <c r="S32" s="14">
        <f t="shared" si="2"/>
        <v>132481.06999969482</v>
      </c>
      <c r="T32" s="15">
        <f t="shared" si="3"/>
        <v>0.99999557066999467</v>
      </c>
      <c r="U32" s="15">
        <f t="shared" si="4"/>
        <v>0.88176681494159292</v>
      </c>
      <c r="V32" s="15">
        <f t="shared" si="5"/>
        <v>0.88176681494159292</v>
      </c>
      <c r="W32" s="3"/>
      <c r="X32" s="3"/>
      <c r="Y32" s="3"/>
      <c r="Z32" s="3"/>
      <c r="AA32" s="3"/>
    </row>
    <row r="33" spans="1:27" ht="35.1" customHeight="1" thickTop="1" thickBot="1" x14ac:dyDescent="0.3">
      <c r="A33" s="5" t="s">
        <v>19</v>
      </c>
      <c r="B33" s="5" t="s">
        <v>27</v>
      </c>
      <c r="C33" s="5" t="s">
        <v>43</v>
      </c>
      <c r="D33" s="5" t="s">
        <v>25</v>
      </c>
      <c r="E33" s="5" t="s">
        <v>62</v>
      </c>
      <c r="F33" s="5" t="s">
        <v>21</v>
      </c>
      <c r="G33" s="5" t="s">
        <v>22</v>
      </c>
      <c r="H33" s="5" t="s">
        <v>23</v>
      </c>
      <c r="I33" s="6" t="s">
        <v>63</v>
      </c>
      <c r="J33" s="7">
        <v>45237023000</v>
      </c>
      <c r="K33" s="7">
        <v>0</v>
      </c>
      <c r="L33" s="7">
        <v>2671272000</v>
      </c>
      <c r="M33" s="7">
        <v>42565751000</v>
      </c>
      <c r="N33" s="7">
        <v>42565750439</v>
      </c>
      <c r="O33" s="7">
        <v>561</v>
      </c>
      <c r="P33" s="7">
        <v>42565750439</v>
      </c>
      <c r="Q33" s="7">
        <v>39581883323</v>
      </c>
      <c r="R33" s="7">
        <v>39581883323</v>
      </c>
      <c r="S33" s="14">
        <f t="shared" si="2"/>
        <v>561</v>
      </c>
      <c r="T33" s="15">
        <f t="shared" si="3"/>
        <v>0.99999998682038993</v>
      </c>
      <c r="U33" s="15">
        <f t="shared" si="4"/>
        <v>0.92989979955950974</v>
      </c>
      <c r="V33" s="15">
        <f t="shared" si="5"/>
        <v>0.92989979955950974</v>
      </c>
      <c r="W33" s="3"/>
      <c r="X33" s="3"/>
      <c r="Y33" s="3"/>
      <c r="Z33" s="3"/>
      <c r="AA33" s="3"/>
    </row>
    <row r="34" spans="1:27" ht="35.1" customHeight="1" thickTop="1" thickBot="1" x14ac:dyDescent="0.3">
      <c r="A34" s="5" t="s">
        <v>19</v>
      </c>
      <c r="B34" s="5" t="s">
        <v>27</v>
      </c>
      <c r="C34" s="5" t="s">
        <v>22</v>
      </c>
      <c r="D34" s="5" t="s">
        <v>20</v>
      </c>
      <c r="E34" s="5" t="s">
        <v>31</v>
      </c>
      <c r="F34" s="5" t="s">
        <v>21</v>
      </c>
      <c r="G34" s="5" t="s">
        <v>46</v>
      </c>
      <c r="H34" s="5" t="s">
        <v>23</v>
      </c>
      <c r="I34" s="6" t="s">
        <v>64</v>
      </c>
      <c r="J34" s="7">
        <v>250000000</v>
      </c>
      <c r="K34" s="7">
        <v>0</v>
      </c>
      <c r="L34" s="7">
        <v>0</v>
      </c>
      <c r="M34" s="7">
        <v>250000000</v>
      </c>
      <c r="N34" s="7">
        <v>242091296.96000001</v>
      </c>
      <c r="O34" s="7">
        <v>7908703.04</v>
      </c>
      <c r="P34" s="7">
        <v>242091296.96000001</v>
      </c>
      <c r="Q34" s="7">
        <v>242091296.96000001</v>
      </c>
      <c r="R34" s="7">
        <v>242091296.96000001</v>
      </c>
      <c r="S34" s="14">
        <f t="shared" si="2"/>
        <v>7908703.0399999917</v>
      </c>
      <c r="T34" s="15">
        <f t="shared" si="3"/>
        <v>0.96836518784000003</v>
      </c>
      <c r="U34" s="15">
        <f t="shared" si="4"/>
        <v>0.96836518784000003</v>
      </c>
      <c r="V34" s="15">
        <f t="shared" si="5"/>
        <v>0.96836518784000003</v>
      </c>
      <c r="W34" s="3"/>
      <c r="X34" s="3"/>
      <c r="Y34" s="3"/>
      <c r="Z34" s="3"/>
      <c r="AA34" s="3"/>
    </row>
    <row r="35" spans="1:27" ht="35.1" customHeight="1" thickTop="1" thickBot="1" x14ac:dyDescent="0.3">
      <c r="A35" s="5" t="s">
        <v>19</v>
      </c>
      <c r="B35" s="5" t="s">
        <v>27</v>
      </c>
      <c r="C35" s="5" t="s">
        <v>22</v>
      </c>
      <c r="D35" s="5" t="s">
        <v>20</v>
      </c>
      <c r="E35" s="5" t="s">
        <v>52</v>
      </c>
      <c r="F35" s="5" t="s">
        <v>21</v>
      </c>
      <c r="G35" s="5" t="s">
        <v>46</v>
      </c>
      <c r="H35" s="5" t="s">
        <v>23</v>
      </c>
      <c r="I35" s="6" t="s">
        <v>65</v>
      </c>
      <c r="J35" s="7">
        <v>121223000</v>
      </c>
      <c r="K35" s="7">
        <v>0</v>
      </c>
      <c r="L35" s="7">
        <v>0</v>
      </c>
      <c r="M35" s="7">
        <v>121223000</v>
      </c>
      <c r="N35" s="7">
        <v>5859550</v>
      </c>
      <c r="O35" s="7">
        <v>115363450</v>
      </c>
      <c r="P35" s="7">
        <v>5859550</v>
      </c>
      <c r="Q35" s="7">
        <v>5859550</v>
      </c>
      <c r="R35" s="7">
        <v>5859550</v>
      </c>
      <c r="S35" s="14">
        <f t="shared" si="2"/>
        <v>115363450</v>
      </c>
      <c r="T35" s="15">
        <f t="shared" si="3"/>
        <v>4.8336949258804024E-2</v>
      </c>
      <c r="U35" s="15">
        <f t="shared" si="4"/>
        <v>4.8336949258804024E-2</v>
      </c>
      <c r="V35" s="15">
        <f t="shared" si="5"/>
        <v>4.8336949258804024E-2</v>
      </c>
      <c r="W35" s="3"/>
      <c r="X35" s="3"/>
      <c r="Y35" s="3"/>
      <c r="Z35" s="3"/>
      <c r="AA35" s="3"/>
    </row>
    <row r="36" spans="1:27" ht="35.1" customHeight="1" thickTop="1" thickBot="1" x14ac:dyDescent="0.3">
      <c r="A36" s="28" t="s">
        <v>19</v>
      </c>
      <c r="B36" s="28">
        <v>8</v>
      </c>
      <c r="C36" s="28"/>
      <c r="D36" s="28"/>
      <c r="E36" s="28"/>
      <c r="F36" s="28"/>
      <c r="G36" s="28"/>
      <c r="H36" s="28"/>
      <c r="I36" s="29" t="s">
        <v>114</v>
      </c>
      <c r="J36" s="30">
        <f>+J37+J38</f>
        <v>12090722000</v>
      </c>
      <c r="K36" s="30">
        <f t="shared" ref="K36:L36" si="8">+K37+K38</f>
        <v>0</v>
      </c>
      <c r="L36" s="30">
        <f t="shared" si="8"/>
        <v>0</v>
      </c>
      <c r="M36" s="30">
        <f t="shared" ref="M36:R36" si="9">+M37+M38</f>
        <v>12090722000</v>
      </c>
      <c r="N36" s="30">
        <f t="shared" si="9"/>
        <v>11981281258</v>
      </c>
      <c r="O36" s="30">
        <f t="shared" si="9"/>
        <v>109440742</v>
      </c>
      <c r="P36" s="30">
        <f t="shared" si="9"/>
        <v>11981281258</v>
      </c>
      <c r="Q36" s="30">
        <f t="shared" si="9"/>
        <v>11981281258</v>
      </c>
      <c r="R36" s="30">
        <f t="shared" si="9"/>
        <v>11981281258</v>
      </c>
      <c r="S36" s="31">
        <f t="shared" si="2"/>
        <v>109440742</v>
      </c>
      <c r="T36" s="32">
        <f t="shared" si="3"/>
        <v>0.99094836999808611</v>
      </c>
      <c r="U36" s="32">
        <f t="shared" si="4"/>
        <v>0.99094836999808611</v>
      </c>
      <c r="V36" s="32">
        <f t="shared" si="5"/>
        <v>0.99094836999808611</v>
      </c>
      <c r="W36" s="3"/>
      <c r="X36" s="3"/>
      <c r="Y36" s="3"/>
      <c r="Z36" s="3"/>
      <c r="AA36" s="3"/>
    </row>
    <row r="37" spans="1:27" ht="35.1" customHeight="1" thickTop="1" thickBot="1" x14ac:dyDescent="0.3">
      <c r="A37" s="5" t="s">
        <v>19</v>
      </c>
      <c r="B37" s="5" t="s">
        <v>66</v>
      </c>
      <c r="C37" s="5" t="s">
        <v>20</v>
      </c>
      <c r="D37" s="5"/>
      <c r="E37" s="5"/>
      <c r="F37" s="5" t="s">
        <v>21</v>
      </c>
      <c r="G37" s="5" t="s">
        <v>22</v>
      </c>
      <c r="H37" s="5" t="s">
        <v>23</v>
      </c>
      <c r="I37" s="6" t="s">
        <v>67</v>
      </c>
      <c r="J37" s="7">
        <v>11239394000</v>
      </c>
      <c r="K37" s="7">
        <v>0</v>
      </c>
      <c r="L37" s="7">
        <v>0</v>
      </c>
      <c r="M37" s="7">
        <v>11239394000</v>
      </c>
      <c r="N37" s="7">
        <v>11237780858</v>
      </c>
      <c r="O37" s="7">
        <v>1613142</v>
      </c>
      <c r="P37" s="7">
        <v>11237780858</v>
      </c>
      <c r="Q37" s="7">
        <v>11237780858</v>
      </c>
      <c r="R37" s="7">
        <v>11237780858</v>
      </c>
      <c r="S37" s="14">
        <f t="shared" si="2"/>
        <v>1613142</v>
      </c>
      <c r="T37" s="15">
        <f t="shared" si="3"/>
        <v>0.99985647429033986</v>
      </c>
      <c r="U37" s="15">
        <f t="shared" si="4"/>
        <v>0.99985647429033986</v>
      </c>
      <c r="V37" s="15">
        <f t="shared" si="5"/>
        <v>0.99985647429033986</v>
      </c>
      <c r="W37" s="3"/>
      <c r="X37" s="3"/>
      <c r="Y37" s="3"/>
      <c r="Z37" s="3"/>
      <c r="AA37" s="3"/>
    </row>
    <row r="38" spans="1:27" ht="35.1" customHeight="1" thickTop="1" thickBot="1" x14ac:dyDescent="0.3">
      <c r="A38" s="5" t="s">
        <v>19</v>
      </c>
      <c r="B38" s="5" t="s">
        <v>66</v>
      </c>
      <c r="C38" s="5" t="s">
        <v>43</v>
      </c>
      <c r="D38" s="5" t="s">
        <v>20</v>
      </c>
      <c r="E38" s="5"/>
      <c r="F38" s="5" t="s">
        <v>21</v>
      </c>
      <c r="G38" s="5" t="s">
        <v>46</v>
      </c>
      <c r="H38" s="5" t="s">
        <v>47</v>
      </c>
      <c r="I38" s="6" t="s">
        <v>68</v>
      </c>
      <c r="J38" s="7">
        <v>851328000</v>
      </c>
      <c r="K38" s="7">
        <v>0</v>
      </c>
      <c r="L38" s="7">
        <v>0</v>
      </c>
      <c r="M38" s="7">
        <v>851328000</v>
      </c>
      <c r="N38" s="7">
        <v>743500400</v>
      </c>
      <c r="O38" s="7">
        <v>107827600</v>
      </c>
      <c r="P38" s="7">
        <v>743500400</v>
      </c>
      <c r="Q38" s="7">
        <v>743500400</v>
      </c>
      <c r="R38" s="7">
        <v>743500400</v>
      </c>
      <c r="S38" s="14">
        <f t="shared" si="2"/>
        <v>107827600</v>
      </c>
      <c r="T38" s="15">
        <f t="shared" si="3"/>
        <v>0.87334188467899565</v>
      </c>
      <c r="U38" s="15">
        <f t="shared" si="4"/>
        <v>0.87334188467899565</v>
      </c>
      <c r="V38" s="15">
        <f t="shared" si="5"/>
        <v>0.87334188467899565</v>
      </c>
      <c r="W38" s="3"/>
      <c r="X38" s="3"/>
      <c r="Y38" s="3"/>
      <c r="Z38" s="3"/>
      <c r="AA38" s="3"/>
    </row>
    <row r="39" spans="1:27" ht="35.1" customHeight="1" thickTop="1" thickBot="1" x14ac:dyDescent="0.3">
      <c r="A39" s="28" t="s">
        <v>69</v>
      </c>
      <c r="B39" s="28"/>
      <c r="C39" s="28"/>
      <c r="D39" s="28"/>
      <c r="E39" s="28"/>
      <c r="F39" s="28"/>
      <c r="G39" s="28"/>
      <c r="H39" s="28"/>
      <c r="I39" s="29" t="s">
        <v>108</v>
      </c>
      <c r="J39" s="30">
        <f t="shared" ref="J39:R39" si="10">SUM(J40:J62)</f>
        <v>172240896180</v>
      </c>
      <c r="K39" s="30">
        <f t="shared" si="10"/>
        <v>26059180000</v>
      </c>
      <c r="L39" s="30">
        <f t="shared" si="10"/>
        <v>26692671475</v>
      </c>
      <c r="M39" s="30">
        <f t="shared" si="10"/>
        <v>171607404705</v>
      </c>
      <c r="N39" s="30">
        <f t="shared" si="10"/>
        <v>169895350648.95001</v>
      </c>
      <c r="O39" s="30">
        <f t="shared" si="10"/>
        <v>1712054056.05</v>
      </c>
      <c r="P39" s="30">
        <f t="shared" si="10"/>
        <v>169895350648.95001</v>
      </c>
      <c r="Q39" s="30">
        <f t="shared" si="10"/>
        <v>97222850415.450012</v>
      </c>
      <c r="R39" s="30">
        <f t="shared" si="10"/>
        <v>97222850415.450012</v>
      </c>
      <c r="S39" s="31">
        <f t="shared" si="2"/>
        <v>1712054056.0499878</v>
      </c>
      <c r="T39" s="32">
        <f t="shared" si="3"/>
        <v>0.99002342551014577</v>
      </c>
      <c r="U39" s="32">
        <f t="shared" si="4"/>
        <v>0.56654228051860578</v>
      </c>
      <c r="V39" s="32">
        <f t="shared" si="5"/>
        <v>0.56654228051860578</v>
      </c>
      <c r="W39" s="3"/>
      <c r="X39" s="3"/>
      <c r="Y39" s="3"/>
      <c r="Z39" s="3"/>
      <c r="AA39" s="3"/>
    </row>
    <row r="40" spans="1:27" ht="80.25" thickTop="1" thickBot="1" x14ac:dyDescent="0.3">
      <c r="A40" s="5" t="s">
        <v>69</v>
      </c>
      <c r="B40" s="5" t="s">
        <v>70</v>
      </c>
      <c r="C40" s="5" t="s">
        <v>71</v>
      </c>
      <c r="D40" s="5" t="s">
        <v>72</v>
      </c>
      <c r="E40" s="5"/>
      <c r="F40" s="5" t="s">
        <v>21</v>
      </c>
      <c r="G40" s="5" t="s">
        <v>46</v>
      </c>
      <c r="H40" s="5" t="s">
        <v>23</v>
      </c>
      <c r="I40" s="6" t="s">
        <v>73</v>
      </c>
      <c r="J40" s="7">
        <v>4216383673</v>
      </c>
      <c r="K40" s="7">
        <v>0</v>
      </c>
      <c r="L40" s="7">
        <v>0</v>
      </c>
      <c r="M40" s="7">
        <v>4216383673</v>
      </c>
      <c r="N40" s="7">
        <v>3504111167.5</v>
      </c>
      <c r="O40" s="7">
        <v>712272505.5</v>
      </c>
      <c r="P40" s="7">
        <v>3504111167.5</v>
      </c>
      <c r="Q40" s="7">
        <v>2504111167.5</v>
      </c>
      <c r="R40" s="7">
        <v>2504111167.5</v>
      </c>
      <c r="S40" s="14">
        <f t="shared" si="2"/>
        <v>712272505.5</v>
      </c>
      <c r="T40" s="15">
        <f t="shared" si="3"/>
        <v>0.83107028184813858</v>
      </c>
      <c r="U40" s="15">
        <f t="shared" si="4"/>
        <v>0.59390021442671492</v>
      </c>
      <c r="V40" s="15">
        <f t="shared" si="5"/>
        <v>0.59390021442671492</v>
      </c>
      <c r="W40" s="3"/>
      <c r="X40" s="3"/>
      <c r="Y40" s="3"/>
      <c r="Z40" s="3"/>
      <c r="AA40" s="3"/>
    </row>
    <row r="41" spans="1:27" ht="54" customHeight="1" thickTop="1" thickBot="1" x14ac:dyDescent="0.3">
      <c r="A41" s="5" t="s">
        <v>69</v>
      </c>
      <c r="B41" s="5" t="s">
        <v>74</v>
      </c>
      <c r="C41" s="5" t="s">
        <v>71</v>
      </c>
      <c r="D41" s="5" t="s">
        <v>75</v>
      </c>
      <c r="E41" s="5" t="s">
        <v>0</v>
      </c>
      <c r="F41" s="5" t="s">
        <v>21</v>
      </c>
      <c r="G41" s="5" t="s">
        <v>76</v>
      </c>
      <c r="H41" s="5" t="s">
        <v>23</v>
      </c>
      <c r="I41" s="6" t="s">
        <v>77</v>
      </c>
      <c r="J41" s="7">
        <v>0</v>
      </c>
      <c r="K41" s="7">
        <v>24659180000</v>
      </c>
      <c r="L41" s="7">
        <v>0</v>
      </c>
      <c r="M41" s="7">
        <v>24659180000</v>
      </c>
      <c r="N41" s="7">
        <v>24659180000</v>
      </c>
      <c r="O41" s="7">
        <v>0</v>
      </c>
      <c r="P41" s="7">
        <v>24659180000</v>
      </c>
      <c r="Q41" s="7">
        <v>24361724000</v>
      </c>
      <c r="R41" s="7">
        <v>24361724000</v>
      </c>
      <c r="S41" s="14">
        <f t="shared" si="2"/>
        <v>0</v>
      </c>
      <c r="T41" s="15">
        <f t="shared" si="3"/>
        <v>1</v>
      </c>
      <c r="U41" s="15">
        <f t="shared" si="4"/>
        <v>0.98793731178409017</v>
      </c>
      <c r="V41" s="15">
        <f t="shared" si="5"/>
        <v>0.98793731178409017</v>
      </c>
      <c r="W41" s="3"/>
      <c r="X41" s="3"/>
      <c r="Y41" s="3"/>
      <c r="Z41" s="3"/>
      <c r="AA41" s="3"/>
    </row>
    <row r="42" spans="1:27" ht="51.75" customHeight="1" thickTop="1" thickBot="1" x14ac:dyDescent="0.3">
      <c r="A42" s="5" t="s">
        <v>69</v>
      </c>
      <c r="B42" s="5" t="s">
        <v>74</v>
      </c>
      <c r="C42" s="5" t="s">
        <v>71</v>
      </c>
      <c r="D42" s="5" t="s">
        <v>78</v>
      </c>
      <c r="E42" s="5"/>
      <c r="F42" s="5" t="s">
        <v>21</v>
      </c>
      <c r="G42" s="5" t="s">
        <v>46</v>
      </c>
      <c r="H42" s="5" t="s">
        <v>23</v>
      </c>
      <c r="I42" s="6" t="s">
        <v>79</v>
      </c>
      <c r="J42" s="7">
        <v>9116701608</v>
      </c>
      <c r="K42" s="7">
        <v>0</v>
      </c>
      <c r="L42" s="7">
        <v>0</v>
      </c>
      <c r="M42" s="7">
        <v>9116701608</v>
      </c>
      <c r="N42" s="7">
        <v>8841375725.4799995</v>
      </c>
      <c r="O42" s="7">
        <v>275325882.51999998</v>
      </c>
      <c r="P42" s="7">
        <v>8841375725.4799995</v>
      </c>
      <c r="Q42" s="7">
        <v>8151861188.9799995</v>
      </c>
      <c r="R42" s="7">
        <v>8151861188.9799995</v>
      </c>
      <c r="S42" s="14">
        <f t="shared" si="2"/>
        <v>275325882.52000046</v>
      </c>
      <c r="T42" s="15">
        <f t="shared" si="3"/>
        <v>0.96979983612950549</v>
      </c>
      <c r="U42" s="15">
        <f t="shared" si="4"/>
        <v>0.89416781852623728</v>
      </c>
      <c r="V42" s="15">
        <f t="shared" si="5"/>
        <v>0.89416781852623728</v>
      </c>
      <c r="W42" s="3"/>
      <c r="X42" s="3"/>
      <c r="Y42" s="3"/>
      <c r="Z42" s="3"/>
      <c r="AA42" s="3"/>
    </row>
    <row r="43" spans="1:27" ht="57.75" thickTop="1" thickBot="1" x14ac:dyDescent="0.3">
      <c r="A43" s="5" t="s">
        <v>69</v>
      </c>
      <c r="B43" s="5" t="s">
        <v>74</v>
      </c>
      <c r="C43" s="5" t="s">
        <v>71</v>
      </c>
      <c r="D43" s="5" t="s">
        <v>80</v>
      </c>
      <c r="E43" s="5"/>
      <c r="F43" s="5" t="s">
        <v>21</v>
      </c>
      <c r="G43" s="5" t="s">
        <v>22</v>
      </c>
      <c r="H43" s="5" t="s">
        <v>23</v>
      </c>
      <c r="I43" s="6" t="s">
        <v>81</v>
      </c>
      <c r="J43" s="7">
        <v>1239000000</v>
      </c>
      <c r="K43" s="7">
        <v>0</v>
      </c>
      <c r="L43" s="7">
        <v>148000000</v>
      </c>
      <c r="M43" s="7">
        <v>1091000000</v>
      </c>
      <c r="N43" s="7">
        <v>1090999922</v>
      </c>
      <c r="O43" s="7">
        <v>78</v>
      </c>
      <c r="P43" s="7">
        <v>1090999922</v>
      </c>
      <c r="Q43" s="7">
        <v>1061774922</v>
      </c>
      <c r="R43" s="7">
        <v>1061774922</v>
      </c>
      <c r="S43" s="14">
        <f t="shared" si="2"/>
        <v>78</v>
      </c>
      <c r="T43" s="15">
        <f t="shared" si="3"/>
        <v>0.99999992850595787</v>
      </c>
      <c r="U43" s="15">
        <f t="shared" si="4"/>
        <v>0.97321257745187906</v>
      </c>
      <c r="V43" s="15">
        <f t="shared" si="5"/>
        <v>0.97321257745187906</v>
      </c>
      <c r="W43" s="3"/>
      <c r="X43" s="3"/>
      <c r="Y43" s="3"/>
      <c r="Z43" s="3"/>
      <c r="AA43" s="3"/>
    </row>
    <row r="44" spans="1:27" ht="57.75" thickTop="1" thickBot="1" x14ac:dyDescent="0.3">
      <c r="A44" s="5" t="s">
        <v>69</v>
      </c>
      <c r="B44" s="5" t="s">
        <v>74</v>
      </c>
      <c r="C44" s="5" t="s">
        <v>71</v>
      </c>
      <c r="D44" s="5" t="s">
        <v>80</v>
      </c>
      <c r="E44" s="5"/>
      <c r="F44" s="5" t="s">
        <v>21</v>
      </c>
      <c r="G44" s="5" t="s">
        <v>46</v>
      </c>
      <c r="H44" s="5" t="s">
        <v>23</v>
      </c>
      <c r="I44" s="6" t="s">
        <v>81</v>
      </c>
      <c r="J44" s="7">
        <v>4800000000</v>
      </c>
      <c r="K44" s="7">
        <v>0</v>
      </c>
      <c r="L44" s="7">
        <v>28000000</v>
      </c>
      <c r="M44" s="7">
        <v>4772000000</v>
      </c>
      <c r="N44" s="7">
        <v>4634119898.1400003</v>
      </c>
      <c r="O44" s="7">
        <v>137880101.86000001</v>
      </c>
      <c r="P44" s="7">
        <v>4634119898.1400003</v>
      </c>
      <c r="Q44" s="7">
        <v>4606353862.6400003</v>
      </c>
      <c r="R44" s="7">
        <v>4606353862.6400003</v>
      </c>
      <c r="S44" s="14">
        <f t="shared" si="2"/>
        <v>137880101.85999966</v>
      </c>
      <c r="T44" s="15">
        <f t="shared" si="3"/>
        <v>0.97110643297150046</v>
      </c>
      <c r="U44" s="15">
        <f t="shared" si="4"/>
        <v>0.96528790080469407</v>
      </c>
      <c r="V44" s="15">
        <f t="shared" si="5"/>
        <v>0.96528790080469407</v>
      </c>
      <c r="W44" s="3"/>
      <c r="X44" s="3"/>
      <c r="Y44" s="3"/>
      <c r="Z44" s="3"/>
      <c r="AA44" s="3"/>
    </row>
    <row r="45" spans="1:27" ht="69" thickTop="1" thickBot="1" x14ac:dyDescent="0.3">
      <c r="A45" s="5" t="s">
        <v>69</v>
      </c>
      <c r="B45" s="5" t="s">
        <v>74</v>
      </c>
      <c r="C45" s="5" t="s">
        <v>71</v>
      </c>
      <c r="D45" s="5" t="s">
        <v>82</v>
      </c>
      <c r="E45" s="5"/>
      <c r="F45" s="5" t="s">
        <v>21</v>
      </c>
      <c r="G45" s="5" t="s">
        <v>22</v>
      </c>
      <c r="H45" s="5" t="s">
        <v>23</v>
      </c>
      <c r="I45" s="6" t="s">
        <v>83</v>
      </c>
      <c r="J45" s="7">
        <v>1000000000</v>
      </c>
      <c r="K45" s="7">
        <v>0</v>
      </c>
      <c r="L45" s="7">
        <v>0</v>
      </c>
      <c r="M45" s="7">
        <v>1000000000</v>
      </c>
      <c r="N45" s="7">
        <v>1000000000</v>
      </c>
      <c r="O45" s="7">
        <v>0</v>
      </c>
      <c r="P45" s="7">
        <v>1000000000</v>
      </c>
      <c r="Q45" s="7">
        <v>1000000000</v>
      </c>
      <c r="R45" s="7">
        <v>1000000000</v>
      </c>
      <c r="S45" s="14">
        <f t="shared" si="2"/>
        <v>0</v>
      </c>
      <c r="T45" s="15">
        <f t="shared" si="3"/>
        <v>1</v>
      </c>
      <c r="U45" s="15">
        <f t="shared" si="4"/>
        <v>1</v>
      </c>
      <c r="V45" s="15">
        <f t="shared" si="5"/>
        <v>1</v>
      </c>
      <c r="W45" s="3"/>
      <c r="X45" s="3"/>
      <c r="Y45" s="3"/>
      <c r="Z45" s="3"/>
      <c r="AA45" s="3"/>
    </row>
    <row r="46" spans="1:27" ht="69" thickTop="1" thickBot="1" x14ac:dyDescent="0.3">
      <c r="A46" s="5" t="s">
        <v>69</v>
      </c>
      <c r="B46" s="5" t="s">
        <v>74</v>
      </c>
      <c r="C46" s="5" t="s">
        <v>71</v>
      </c>
      <c r="D46" s="5" t="s">
        <v>82</v>
      </c>
      <c r="E46" s="5"/>
      <c r="F46" s="5" t="s">
        <v>21</v>
      </c>
      <c r="G46" s="5" t="s">
        <v>46</v>
      </c>
      <c r="H46" s="5" t="s">
        <v>23</v>
      </c>
      <c r="I46" s="6" t="s">
        <v>83</v>
      </c>
      <c r="J46" s="7">
        <v>19000000000</v>
      </c>
      <c r="K46" s="7">
        <v>0</v>
      </c>
      <c r="L46" s="7">
        <v>0</v>
      </c>
      <c r="M46" s="7">
        <v>19000000000</v>
      </c>
      <c r="N46" s="7">
        <v>19000000000</v>
      </c>
      <c r="O46" s="7">
        <v>0</v>
      </c>
      <c r="P46" s="7">
        <v>19000000000</v>
      </c>
      <c r="Q46" s="7">
        <v>10055844664</v>
      </c>
      <c r="R46" s="7">
        <v>10055844664</v>
      </c>
      <c r="S46" s="14">
        <f t="shared" si="2"/>
        <v>0</v>
      </c>
      <c r="T46" s="15">
        <f t="shared" si="3"/>
        <v>1</v>
      </c>
      <c r="U46" s="15">
        <f t="shared" si="4"/>
        <v>0.52925498231578949</v>
      </c>
      <c r="V46" s="15">
        <f t="shared" si="5"/>
        <v>0.52925498231578949</v>
      </c>
      <c r="W46" s="3"/>
      <c r="X46" s="3"/>
      <c r="Y46" s="3"/>
      <c r="Z46" s="3"/>
      <c r="AA46" s="3"/>
    </row>
    <row r="47" spans="1:27" ht="57.75" thickTop="1" thickBot="1" x14ac:dyDescent="0.3">
      <c r="A47" s="5" t="s">
        <v>69</v>
      </c>
      <c r="B47" s="5" t="s">
        <v>74</v>
      </c>
      <c r="C47" s="5" t="s">
        <v>71</v>
      </c>
      <c r="D47" s="5" t="s">
        <v>84</v>
      </c>
      <c r="E47" s="5"/>
      <c r="F47" s="5" t="s">
        <v>21</v>
      </c>
      <c r="G47" s="5" t="s">
        <v>22</v>
      </c>
      <c r="H47" s="5" t="s">
        <v>23</v>
      </c>
      <c r="I47" s="6" t="s">
        <v>85</v>
      </c>
      <c r="J47" s="7">
        <v>1000000000</v>
      </c>
      <c r="K47" s="7">
        <v>0</v>
      </c>
      <c r="L47" s="7">
        <v>0</v>
      </c>
      <c r="M47" s="7">
        <v>1000000000</v>
      </c>
      <c r="N47" s="7">
        <v>1000000000</v>
      </c>
      <c r="O47" s="7">
        <v>0</v>
      </c>
      <c r="P47" s="7">
        <v>1000000000</v>
      </c>
      <c r="Q47" s="7">
        <v>1000000000</v>
      </c>
      <c r="R47" s="7">
        <v>1000000000</v>
      </c>
      <c r="S47" s="14">
        <f t="shared" si="2"/>
        <v>0</v>
      </c>
      <c r="T47" s="15">
        <f t="shared" si="3"/>
        <v>1</v>
      </c>
      <c r="U47" s="15">
        <f t="shared" si="4"/>
        <v>1</v>
      </c>
      <c r="V47" s="15">
        <f t="shared" si="5"/>
        <v>1</v>
      </c>
      <c r="W47" s="3"/>
      <c r="X47" s="3"/>
      <c r="Y47" s="3"/>
      <c r="Z47" s="3"/>
      <c r="AA47" s="3"/>
    </row>
    <row r="48" spans="1:27" ht="46.5" thickTop="1" thickBot="1" x14ac:dyDescent="0.3">
      <c r="A48" s="5" t="s">
        <v>69</v>
      </c>
      <c r="B48" s="5" t="s">
        <v>74</v>
      </c>
      <c r="C48" s="5" t="s">
        <v>71</v>
      </c>
      <c r="D48" s="5" t="s">
        <v>86</v>
      </c>
      <c r="E48" s="5"/>
      <c r="F48" s="5" t="s">
        <v>21</v>
      </c>
      <c r="G48" s="5" t="s">
        <v>22</v>
      </c>
      <c r="H48" s="5" t="s">
        <v>23</v>
      </c>
      <c r="I48" s="6" t="s">
        <v>87</v>
      </c>
      <c r="J48" s="7">
        <v>1000000000</v>
      </c>
      <c r="K48" s="7">
        <v>0</v>
      </c>
      <c r="L48" s="7">
        <v>0</v>
      </c>
      <c r="M48" s="7">
        <v>1000000000</v>
      </c>
      <c r="N48" s="7">
        <v>994135910</v>
      </c>
      <c r="O48" s="7">
        <v>5864090</v>
      </c>
      <c r="P48" s="7">
        <v>994135910</v>
      </c>
      <c r="Q48" s="7">
        <v>994135910</v>
      </c>
      <c r="R48" s="7">
        <v>994135910</v>
      </c>
      <c r="S48" s="14">
        <f t="shared" si="2"/>
        <v>5864090</v>
      </c>
      <c r="T48" s="15">
        <f t="shared" si="3"/>
        <v>0.99413591000000001</v>
      </c>
      <c r="U48" s="15">
        <f t="shared" si="4"/>
        <v>0.99413591000000001</v>
      </c>
      <c r="V48" s="15">
        <f t="shared" si="5"/>
        <v>0.99413591000000001</v>
      </c>
      <c r="W48" s="3"/>
      <c r="X48" s="3"/>
      <c r="Y48" s="3"/>
      <c r="Z48" s="3"/>
      <c r="AA48" s="3"/>
    </row>
    <row r="49" spans="1:27" ht="46.5" thickTop="1" thickBot="1" x14ac:dyDescent="0.3">
      <c r="A49" s="5" t="s">
        <v>69</v>
      </c>
      <c r="B49" s="5" t="s">
        <v>74</v>
      </c>
      <c r="C49" s="5" t="s">
        <v>71</v>
      </c>
      <c r="D49" s="5" t="s">
        <v>86</v>
      </c>
      <c r="E49" s="5"/>
      <c r="F49" s="5" t="s">
        <v>21</v>
      </c>
      <c r="G49" s="5" t="s">
        <v>46</v>
      </c>
      <c r="H49" s="5" t="s">
        <v>23</v>
      </c>
      <c r="I49" s="6" t="s">
        <v>87</v>
      </c>
      <c r="J49" s="7">
        <v>6200000000</v>
      </c>
      <c r="K49" s="7">
        <v>1400000000</v>
      </c>
      <c r="L49" s="7">
        <v>0</v>
      </c>
      <c r="M49" s="7">
        <v>7600000000</v>
      </c>
      <c r="N49" s="7">
        <v>7404498404.25</v>
      </c>
      <c r="O49" s="7">
        <v>195501595.75</v>
      </c>
      <c r="P49" s="7">
        <v>7404498404.25</v>
      </c>
      <c r="Q49" s="7">
        <v>7404339244.25</v>
      </c>
      <c r="R49" s="7">
        <v>7404339244.25</v>
      </c>
      <c r="S49" s="14">
        <f t="shared" si="2"/>
        <v>195501595.75</v>
      </c>
      <c r="T49" s="15">
        <f t="shared" si="3"/>
        <v>0.97427610582236845</v>
      </c>
      <c r="U49" s="15">
        <f t="shared" si="4"/>
        <v>0.9742551637171053</v>
      </c>
      <c r="V49" s="15">
        <f t="shared" si="5"/>
        <v>0.9742551637171053</v>
      </c>
      <c r="W49" s="3"/>
      <c r="X49" s="3"/>
      <c r="Y49" s="3"/>
      <c r="Z49" s="3"/>
      <c r="AA49" s="3"/>
    </row>
    <row r="50" spans="1:27" ht="57.75" thickTop="1" thickBot="1" x14ac:dyDescent="0.3">
      <c r="A50" s="5" t="s">
        <v>69</v>
      </c>
      <c r="B50" s="5" t="s">
        <v>74</v>
      </c>
      <c r="C50" s="5" t="s">
        <v>71</v>
      </c>
      <c r="D50" s="5" t="s">
        <v>88</v>
      </c>
      <c r="E50" s="5"/>
      <c r="F50" s="5" t="s">
        <v>21</v>
      </c>
      <c r="G50" s="5" t="s">
        <v>46</v>
      </c>
      <c r="H50" s="5" t="s">
        <v>23</v>
      </c>
      <c r="I50" s="6" t="s">
        <v>89</v>
      </c>
      <c r="J50" s="7">
        <v>14973355723</v>
      </c>
      <c r="K50" s="7">
        <v>0</v>
      </c>
      <c r="L50" s="7">
        <v>0</v>
      </c>
      <c r="M50" s="7">
        <v>14973355723</v>
      </c>
      <c r="N50" s="7">
        <v>14870803208.379999</v>
      </c>
      <c r="O50" s="7">
        <v>102552514.62</v>
      </c>
      <c r="P50" s="7">
        <v>14870803208.379999</v>
      </c>
      <c r="Q50" s="7">
        <v>13186579042.879999</v>
      </c>
      <c r="R50" s="7">
        <v>13186579042.879999</v>
      </c>
      <c r="S50" s="14">
        <f t="shared" si="2"/>
        <v>102552514.62000084</v>
      </c>
      <c r="T50" s="15">
        <f t="shared" si="3"/>
        <v>0.99315099991497069</v>
      </c>
      <c r="U50" s="15">
        <f t="shared" si="4"/>
        <v>0.88066958982511845</v>
      </c>
      <c r="V50" s="15">
        <f t="shared" si="5"/>
        <v>0.88066958982511845</v>
      </c>
      <c r="W50" s="3"/>
      <c r="X50" s="3"/>
      <c r="Y50" s="3"/>
      <c r="Z50" s="3"/>
      <c r="AA50" s="3"/>
    </row>
    <row r="51" spans="1:27" ht="46.5" thickTop="1" thickBot="1" x14ac:dyDescent="0.3">
      <c r="A51" s="5" t="s">
        <v>69</v>
      </c>
      <c r="B51" s="5" t="s">
        <v>74</v>
      </c>
      <c r="C51" s="5" t="s">
        <v>71</v>
      </c>
      <c r="D51" s="5" t="s">
        <v>90</v>
      </c>
      <c r="E51" s="5"/>
      <c r="F51" s="5" t="s">
        <v>21</v>
      </c>
      <c r="G51" s="5" t="s">
        <v>22</v>
      </c>
      <c r="H51" s="5" t="s">
        <v>23</v>
      </c>
      <c r="I51" s="6" t="s">
        <v>91</v>
      </c>
      <c r="J51" s="7">
        <v>96004000000</v>
      </c>
      <c r="K51" s="7">
        <v>0</v>
      </c>
      <c r="L51" s="7">
        <v>25000000000</v>
      </c>
      <c r="M51" s="7">
        <v>71004000000</v>
      </c>
      <c r="N51" s="7">
        <v>71004000000</v>
      </c>
      <c r="O51" s="7">
        <v>0</v>
      </c>
      <c r="P51" s="7">
        <v>71004000000</v>
      </c>
      <c r="Q51" s="7">
        <v>11004000000</v>
      </c>
      <c r="R51" s="7">
        <v>11004000000</v>
      </c>
      <c r="S51" s="14">
        <f t="shared" si="2"/>
        <v>0</v>
      </c>
      <c r="T51" s="15">
        <f t="shared" si="3"/>
        <v>1</v>
      </c>
      <c r="U51" s="15">
        <f t="shared" si="4"/>
        <v>0.15497718438397837</v>
      </c>
      <c r="V51" s="15">
        <f t="shared" si="5"/>
        <v>0.15497718438397837</v>
      </c>
      <c r="W51" s="3"/>
      <c r="X51" s="3"/>
      <c r="Y51" s="3"/>
      <c r="Z51" s="3"/>
      <c r="AA51" s="3"/>
    </row>
    <row r="52" spans="1:27" ht="53.25" customHeight="1" thickTop="1" thickBot="1" x14ac:dyDescent="0.3">
      <c r="A52" s="5" t="s">
        <v>69</v>
      </c>
      <c r="B52" s="5" t="s">
        <v>74</v>
      </c>
      <c r="C52" s="5" t="s">
        <v>71</v>
      </c>
      <c r="D52" s="5" t="s">
        <v>92</v>
      </c>
      <c r="E52" s="5"/>
      <c r="F52" s="5" t="s">
        <v>21</v>
      </c>
      <c r="G52" s="5" t="s">
        <v>22</v>
      </c>
      <c r="H52" s="5" t="s">
        <v>23</v>
      </c>
      <c r="I52" s="6" t="s">
        <v>93</v>
      </c>
      <c r="J52" s="7">
        <v>1000000000</v>
      </c>
      <c r="K52" s="7">
        <v>0</v>
      </c>
      <c r="L52" s="7">
        <v>0</v>
      </c>
      <c r="M52" s="7">
        <v>1000000000</v>
      </c>
      <c r="N52" s="7">
        <v>1000000000</v>
      </c>
      <c r="O52" s="7">
        <v>0</v>
      </c>
      <c r="P52" s="7">
        <v>1000000000</v>
      </c>
      <c r="Q52" s="7">
        <v>1000000000</v>
      </c>
      <c r="R52" s="7">
        <v>1000000000</v>
      </c>
      <c r="S52" s="14">
        <f t="shared" si="2"/>
        <v>0</v>
      </c>
      <c r="T52" s="15">
        <f t="shared" si="3"/>
        <v>1</v>
      </c>
      <c r="U52" s="15">
        <f t="shared" si="4"/>
        <v>1</v>
      </c>
      <c r="V52" s="15">
        <f t="shared" si="5"/>
        <v>1</v>
      </c>
      <c r="W52" s="3"/>
      <c r="X52" s="3"/>
      <c r="Y52" s="3"/>
      <c r="Z52" s="3"/>
      <c r="AA52" s="3"/>
    </row>
    <row r="53" spans="1:27" ht="46.5" thickTop="1" thickBot="1" x14ac:dyDescent="0.3">
      <c r="A53" s="5" t="s">
        <v>69</v>
      </c>
      <c r="B53" s="5" t="s">
        <v>74</v>
      </c>
      <c r="C53" s="5" t="s">
        <v>71</v>
      </c>
      <c r="D53" s="5" t="s">
        <v>92</v>
      </c>
      <c r="E53" s="5"/>
      <c r="F53" s="5" t="s">
        <v>21</v>
      </c>
      <c r="G53" s="5" t="s">
        <v>46</v>
      </c>
      <c r="H53" s="5" t="s">
        <v>23</v>
      </c>
      <c r="I53" s="6" t="s">
        <v>93</v>
      </c>
      <c r="J53" s="7">
        <v>2500000000</v>
      </c>
      <c r="K53" s="7">
        <v>0</v>
      </c>
      <c r="L53" s="7">
        <v>1430000000</v>
      </c>
      <c r="M53" s="7">
        <v>1070000000</v>
      </c>
      <c r="N53" s="7">
        <v>1045000000</v>
      </c>
      <c r="O53" s="7">
        <v>25000000</v>
      </c>
      <c r="P53" s="7">
        <v>1045000000</v>
      </c>
      <c r="Q53" s="7">
        <v>1045000000</v>
      </c>
      <c r="R53" s="7">
        <v>1045000000</v>
      </c>
      <c r="S53" s="14">
        <f t="shared" si="2"/>
        <v>25000000</v>
      </c>
      <c r="T53" s="15">
        <f t="shared" si="3"/>
        <v>0.97663551401869164</v>
      </c>
      <c r="U53" s="15">
        <f t="shared" si="4"/>
        <v>0.97663551401869164</v>
      </c>
      <c r="V53" s="15">
        <f t="shared" si="5"/>
        <v>0.97663551401869164</v>
      </c>
      <c r="W53" s="3"/>
      <c r="X53" s="3"/>
      <c r="Y53" s="3"/>
      <c r="Z53" s="3"/>
      <c r="AA53" s="3"/>
    </row>
    <row r="54" spans="1:27" ht="91.5" thickTop="1" thickBot="1" x14ac:dyDescent="0.3">
      <c r="A54" s="5" t="s">
        <v>69</v>
      </c>
      <c r="B54" s="5" t="s">
        <v>74</v>
      </c>
      <c r="C54" s="5" t="s">
        <v>71</v>
      </c>
      <c r="D54" s="5" t="s">
        <v>94</v>
      </c>
      <c r="E54" s="5"/>
      <c r="F54" s="5" t="s">
        <v>21</v>
      </c>
      <c r="G54" s="5" t="s">
        <v>22</v>
      </c>
      <c r="H54" s="5" t="s">
        <v>23</v>
      </c>
      <c r="I54" s="6" t="s">
        <v>95</v>
      </c>
      <c r="J54" s="7">
        <v>1029000000</v>
      </c>
      <c r="K54" s="7">
        <v>0</v>
      </c>
      <c r="L54" s="7">
        <v>33149026</v>
      </c>
      <c r="M54" s="7">
        <v>995850974</v>
      </c>
      <c r="N54" s="7">
        <v>989475422</v>
      </c>
      <c r="O54" s="7">
        <v>6375552</v>
      </c>
      <c r="P54" s="7">
        <v>989475422</v>
      </c>
      <c r="Q54" s="7">
        <v>989475422</v>
      </c>
      <c r="R54" s="7">
        <v>989475422</v>
      </c>
      <c r="S54" s="14">
        <f t="shared" si="2"/>
        <v>6375552</v>
      </c>
      <c r="T54" s="15">
        <f t="shared" si="3"/>
        <v>0.99359788546031991</v>
      </c>
      <c r="U54" s="15">
        <f t="shared" si="4"/>
        <v>0.99359788546031991</v>
      </c>
      <c r="V54" s="15">
        <f t="shared" si="5"/>
        <v>0.99359788546031991</v>
      </c>
      <c r="W54" s="3"/>
      <c r="X54" s="3"/>
      <c r="Y54" s="3"/>
      <c r="Z54" s="3"/>
      <c r="AA54" s="3"/>
    </row>
    <row r="55" spans="1:27" ht="91.5" thickTop="1" thickBot="1" x14ac:dyDescent="0.3">
      <c r="A55" s="5" t="s">
        <v>69</v>
      </c>
      <c r="B55" s="5" t="s">
        <v>74</v>
      </c>
      <c r="C55" s="5" t="s">
        <v>71</v>
      </c>
      <c r="D55" s="5" t="s">
        <v>94</v>
      </c>
      <c r="E55" s="5"/>
      <c r="F55" s="5" t="s">
        <v>21</v>
      </c>
      <c r="G55" s="5" t="s">
        <v>46</v>
      </c>
      <c r="H55" s="5" t="s">
        <v>23</v>
      </c>
      <c r="I55" s="6" t="s">
        <v>95</v>
      </c>
      <c r="J55" s="7">
        <v>3971000000</v>
      </c>
      <c r="K55" s="7">
        <v>0</v>
      </c>
      <c r="L55" s="7">
        <v>0</v>
      </c>
      <c r="M55" s="7">
        <v>3971000000</v>
      </c>
      <c r="N55" s="7">
        <v>3883054140.6900001</v>
      </c>
      <c r="O55" s="7">
        <v>87945859.310000002</v>
      </c>
      <c r="P55" s="7">
        <v>3883054140.6900001</v>
      </c>
      <c r="Q55" s="7">
        <v>3883054140.6900001</v>
      </c>
      <c r="R55" s="7">
        <v>3883054140.6900001</v>
      </c>
      <c r="S55" s="14">
        <f t="shared" si="2"/>
        <v>87945859.309999943</v>
      </c>
      <c r="T55" s="15">
        <f t="shared" si="3"/>
        <v>0.97785296919919418</v>
      </c>
      <c r="U55" s="15">
        <f t="shared" si="4"/>
        <v>0.97785296919919418</v>
      </c>
      <c r="V55" s="15">
        <f t="shared" si="5"/>
        <v>0.97785296919919418</v>
      </c>
      <c r="W55" s="3"/>
      <c r="X55" s="3"/>
      <c r="Y55" s="3"/>
      <c r="Z55" s="3"/>
      <c r="AA55" s="3"/>
    </row>
    <row r="56" spans="1:27" ht="48.75" customHeight="1" thickTop="1" thickBot="1" x14ac:dyDescent="0.3">
      <c r="A56" s="5" t="s">
        <v>69</v>
      </c>
      <c r="B56" s="5" t="s">
        <v>96</v>
      </c>
      <c r="C56" s="5" t="s">
        <v>71</v>
      </c>
      <c r="D56" s="5" t="s">
        <v>97</v>
      </c>
      <c r="E56" s="5"/>
      <c r="F56" s="5" t="s">
        <v>21</v>
      </c>
      <c r="G56" s="5" t="s">
        <v>46</v>
      </c>
      <c r="H56" s="5" t="s">
        <v>23</v>
      </c>
      <c r="I56" s="6" t="s">
        <v>98</v>
      </c>
      <c r="J56" s="7">
        <v>180000000</v>
      </c>
      <c r="K56" s="7">
        <v>0</v>
      </c>
      <c r="L56" s="7">
        <v>39222449</v>
      </c>
      <c r="M56" s="7">
        <v>140777551</v>
      </c>
      <c r="N56" s="7">
        <v>120289464</v>
      </c>
      <c r="O56" s="7">
        <v>20488087</v>
      </c>
      <c r="P56" s="7">
        <v>120289464</v>
      </c>
      <c r="Q56" s="7">
        <v>120289464</v>
      </c>
      <c r="R56" s="7">
        <v>120289464</v>
      </c>
      <c r="S56" s="14">
        <f t="shared" si="2"/>
        <v>20488087</v>
      </c>
      <c r="T56" s="15">
        <f t="shared" si="3"/>
        <v>0.85446481449304368</v>
      </c>
      <c r="U56" s="15">
        <f t="shared" si="4"/>
        <v>0.85446481449304368</v>
      </c>
      <c r="V56" s="15">
        <f t="shared" si="5"/>
        <v>0.85446481449304368</v>
      </c>
      <c r="W56" s="3"/>
      <c r="X56" s="3"/>
      <c r="Y56" s="3"/>
      <c r="Z56" s="3"/>
      <c r="AA56" s="3"/>
    </row>
    <row r="57" spans="1:27" ht="102.75" thickTop="1" thickBot="1" x14ac:dyDescent="0.3">
      <c r="A57" s="5" t="s">
        <v>69</v>
      </c>
      <c r="B57" s="5" t="s">
        <v>96</v>
      </c>
      <c r="C57" s="5" t="s">
        <v>71</v>
      </c>
      <c r="D57" s="5" t="s">
        <v>99</v>
      </c>
      <c r="E57" s="5"/>
      <c r="F57" s="5" t="s">
        <v>21</v>
      </c>
      <c r="G57" s="5" t="s">
        <v>46</v>
      </c>
      <c r="H57" s="5" t="s">
        <v>23</v>
      </c>
      <c r="I57" s="6" t="s">
        <v>100</v>
      </c>
      <c r="J57" s="7">
        <v>300000000</v>
      </c>
      <c r="K57" s="7">
        <v>0</v>
      </c>
      <c r="L57" s="7">
        <v>10000000</v>
      </c>
      <c r="M57" s="7">
        <v>290000000</v>
      </c>
      <c r="N57" s="7">
        <v>264404016</v>
      </c>
      <c r="O57" s="7">
        <v>25595984</v>
      </c>
      <c r="P57" s="7">
        <v>264404016</v>
      </c>
      <c r="Q57" s="7">
        <v>264404016</v>
      </c>
      <c r="R57" s="7">
        <v>264404016</v>
      </c>
      <c r="S57" s="14">
        <f t="shared" si="2"/>
        <v>25595984</v>
      </c>
      <c r="T57" s="15">
        <f t="shared" si="3"/>
        <v>0.9117379862068965</v>
      </c>
      <c r="U57" s="15">
        <f t="shared" si="4"/>
        <v>0.9117379862068965</v>
      </c>
      <c r="V57" s="15">
        <f t="shared" si="5"/>
        <v>0.9117379862068965</v>
      </c>
      <c r="W57" s="3"/>
      <c r="X57" s="3"/>
      <c r="Y57" s="3"/>
      <c r="Z57" s="3"/>
      <c r="AA57" s="3"/>
    </row>
    <row r="58" spans="1:27" ht="69" thickTop="1" thickBot="1" x14ac:dyDescent="0.3">
      <c r="A58" s="5" t="s">
        <v>69</v>
      </c>
      <c r="B58" s="5" t="s">
        <v>96</v>
      </c>
      <c r="C58" s="5" t="s">
        <v>71</v>
      </c>
      <c r="D58" s="5" t="s">
        <v>101</v>
      </c>
      <c r="E58" s="5"/>
      <c r="F58" s="5" t="s">
        <v>21</v>
      </c>
      <c r="G58" s="5" t="s">
        <v>46</v>
      </c>
      <c r="H58" s="5" t="s">
        <v>23</v>
      </c>
      <c r="I58" s="6" t="s">
        <v>102</v>
      </c>
      <c r="J58" s="7">
        <v>140000557</v>
      </c>
      <c r="K58" s="7">
        <v>0</v>
      </c>
      <c r="L58" s="7">
        <v>0</v>
      </c>
      <c r="M58" s="7">
        <v>140000557</v>
      </c>
      <c r="N58" s="7">
        <v>86541399.909999996</v>
      </c>
      <c r="O58" s="7">
        <v>53459157.090000004</v>
      </c>
      <c r="P58" s="7">
        <v>86541399.909999996</v>
      </c>
      <c r="Q58" s="7">
        <v>86541399.909999996</v>
      </c>
      <c r="R58" s="7">
        <v>86541399.909999996</v>
      </c>
      <c r="S58" s="14">
        <f t="shared" si="2"/>
        <v>53459157.090000004</v>
      </c>
      <c r="T58" s="15">
        <f t="shared" si="3"/>
        <v>0.61815039714449138</v>
      </c>
      <c r="U58" s="15">
        <f t="shared" si="4"/>
        <v>0.61815039714449138</v>
      </c>
      <c r="V58" s="15">
        <f t="shared" si="5"/>
        <v>0.61815039714449138</v>
      </c>
      <c r="W58" s="3"/>
      <c r="X58" s="3"/>
      <c r="Y58" s="3"/>
      <c r="Z58" s="3"/>
      <c r="AA58" s="3"/>
    </row>
    <row r="59" spans="1:27" ht="63" customHeight="1" thickTop="1" thickBot="1" x14ac:dyDescent="0.3">
      <c r="A59" s="5" t="s">
        <v>69</v>
      </c>
      <c r="B59" s="5" t="s">
        <v>103</v>
      </c>
      <c r="C59" s="5" t="s">
        <v>71</v>
      </c>
      <c r="D59" s="5" t="s">
        <v>72</v>
      </c>
      <c r="E59" s="5"/>
      <c r="F59" s="5" t="s">
        <v>21</v>
      </c>
      <c r="G59" s="5" t="s">
        <v>22</v>
      </c>
      <c r="H59" s="5" t="s">
        <v>23</v>
      </c>
      <c r="I59" s="6" t="s">
        <v>104</v>
      </c>
      <c r="J59" s="7">
        <v>380000000</v>
      </c>
      <c r="K59" s="7">
        <v>0</v>
      </c>
      <c r="L59" s="7">
        <v>0</v>
      </c>
      <c r="M59" s="7">
        <v>380000000</v>
      </c>
      <c r="N59" s="7">
        <v>380000000</v>
      </c>
      <c r="O59" s="7">
        <v>0</v>
      </c>
      <c r="P59" s="7">
        <v>380000000</v>
      </c>
      <c r="Q59" s="7">
        <v>380000000</v>
      </c>
      <c r="R59" s="7">
        <v>380000000</v>
      </c>
      <c r="S59" s="14">
        <f t="shared" si="2"/>
        <v>0</v>
      </c>
      <c r="T59" s="15">
        <f t="shared" si="3"/>
        <v>1</v>
      </c>
      <c r="U59" s="15">
        <f t="shared" si="4"/>
        <v>1</v>
      </c>
      <c r="V59" s="15">
        <f t="shared" si="5"/>
        <v>1</v>
      </c>
      <c r="W59" s="3"/>
      <c r="X59" s="3"/>
      <c r="Y59" s="3"/>
      <c r="Z59" s="3"/>
      <c r="AA59" s="3"/>
    </row>
    <row r="60" spans="1:27" ht="68.25" customHeight="1" thickTop="1" thickBot="1" x14ac:dyDescent="0.3">
      <c r="A60" s="5" t="s">
        <v>69</v>
      </c>
      <c r="B60" s="5" t="s">
        <v>103</v>
      </c>
      <c r="C60" s="5" t="s">
        <v>71</v>
      </c>
      <c r="D60" s="5" t="s">
        <v>72</v>
      </c>
      <c r="E60" s="5"/>
      <c r="F60" s="5" t="s">
        <v>21</v>
      </c>
      <c r="G60" s="5" t="s">
        <v>46</v>
      </c>
      <c r="H60" s="5" t="s">
        <v>23</v>
      </c>
      <c r="I60" s="6" t="s">
        <v>104</v>
      </c>
      <c r="J60" s="7">
        <v>1010754503</v>
      </c>
      <c r="K60" s="7">
        <v>0</v>
      </c>
      <c r="L60" s="7">
        <v>0</v>
      </c>
      <c r="M60" s="7">
        <v>1010754503</v>
      </c>
      <c r="N60" s="7">
        <v>947190357.60000002</v>
      </c>
      <c r="O60" s="7">
        <v>63564145.399999999</v>
      </c>
      <c r="P60" s="7">
        <v>947190357.60000002</v>
      </c>
      <c r="Q60" s="7">
        <v>947190357.60000002</v>
      </c>
      <c r="R60" s="7">
        <v>947190357.60000002</v>
      </c>
      <c r="S60" s="14">
        <f t="shared" si="2"/>
        <v>63564145.399999976</v>
      </c>
      <c r="T60" s="15">
        <f t="shared" si="3"/>
        <v>0.93711218182918155</v>
      </c>
      <c r="U60" s="15">
        <f t="shared" si="4"/>
        <v>0.93711218182918155</v>
      </c>
      <c r="V60" s="15">
        <f t="shared" si="5"/>
        <v>0.93711218182918155</v>
      </c>
      <c r="W60" s="3"/>
      <c r="X60" s="3"/>
      <c r="Y60" s="3"/>
      <c r="Z60" s="3"/>
      <c r="AA60" s="3"/>
    </row>
    <row r="61" spans="1:27" ht="58.5" customHeight="1" thickTop="1" thickBot="1" x14ac:dyDescent="0.3">
      <c r="A61" s="5" t="s">
        <v>69</v>
      </c>
      <c r="B61" s="5" t="s">
        <v>103</v>
      </c>
      <c r="C61" s="5" t="s">
        <v>71</v>
      </c>
      <c r="D61" s="5" t="s">
        <v>105</v>
      </c>
      <c r="E61" s="5"/>
      <c r="F61" s="5" t="s">
        <v>21</v>
      </c>
      <c r="G61" s="5" t="s">
        <v>46</v>
      </c>
      <c r="H61" s="5" t="s">
        <v>23</v>
      </c>
      <c r="I61" s="6" t="s">
        <v>106</v>
      </c>
      <c r="J61" s="7">
        <v>1000000000</v>
      </c>
      <c r="K61" s="7">
        <v>0</v>
      </c>
      <c r="L61" s="7">
        <v>0</v>
      </c>
      <c r="M61" s="7">
        <v>1000000000</v>
      </c>
      <c r="N61" s="7">
        <v>1000000000</v>
      </c>
      <c r="O61" s="7">
        <v>0</v>
      </c>
      <c r="P61" s="7">
        <v>1000000000</v>
      </c>
      <c r="Q61" s="7">
        <v>1000000000</v>
      </c>
      <c r="R61" s="7">
        <v>1000000000</v>
      </c>
      <c r="S61" s="14">
        <f t="shared" si="2"/>
        <v>0</v>
      </c>
      <c r="T61" s="15">
        <f t="shared" si="3"/>
        <v>1</v>
      </c>
      <c r="U61" s="15">
        <f t="shared" si="4"/>
        <v>1</v>
      </c>
      <c r="V61" s="15">
        <f t="shared" si="5"/>
        <v>1</v>
      </c>
      <c r="W61" s="3"/>
      <c r="X61" s="3"/>
      <c r="Y61" s="3"/>
      <c r="Z61" s="3"/>
      <c r="AA61" s="3"/>
    </row>
    <row r="62" spans="1:27" ht="51" customHeight="1" thickTop="1" thickBot="1" x14ac:dyDescent="0.3">
      <c r="A62" s="5" t="s">
        <v>69</v>
      </c>
      <c r="B62" s="5" t="s">
        <v>103</v>
      </c>
      <c r="C62" s="5" t="s">
        <v>71</v>
      </c>
      <c r="D62" s="5" t="s">
        <v>97</v>
      </c>
      <c r="E62" s="5"/>
      <c r="F62" s="5" t="s">
        <v>21</v>
      </c>
      <c r="G62" s="5" t="s">
        <v>46</v>
      </c>
      <c r="H62" s="5" t="s">
        <v>23</v>
      </c>
      <c r="I62" s="6" t="s">
        <v>107</v>
      </c>
      <c r="J62" s="7">
        <v>2180700116</v>
      </c>
      <c r="K62" s="7">
        <v>0</v>
      </c>
      <c r="L62" s="7">
        <v>4300000</v>
      </c>
      <c r="M62" s="7">
        <v>2176400116</v>
      </c>
      <c r="N62" s="7">
        <v>2176171613</v>
      </c>
      <c r="O62" s="7">
        <v>228503</v>
      </c>
      <c r="P62" s="7">
        <v>2176171613</v>
      </c>
      <c r="Q62" s="7">
        <v>2176171613</v>
      </c>
      <c r="R62" s="7">
        <v>2176171613</v>
      </c>
      <c r="S62" s="14">
        <f t="shared" si="2"/>
        <v>228503</v>
      </c>
      <c r="T62" s="15">
        <f t="shared" si="3"/>
        <v>0.99989500873560877</v>
      </c>
      <c r="U62" s="15">
        <f t="shared" si="4"/>
        <v>0.99989500873560877</v>
      </c>
      <c r="V62" s="15">
        <f t="shared" si="5"/>
        <v>0.99989500873560877</v>
      </c>
      <c r="W62" s="3"/>
      <c r="X62" s="3"/>
      <c r="Y62" s="3"/>
      <c r="Z62" s="3"/>
      <c r="AA62" s="3"/>
    </row>
    <row r="63" spans="1:27" ht="33" customHeight="1" thickTop="1" thickBot="1" x14ac:dyDescent="0.3">
      <c r="A63" s="10"/>
      <c r="B63" s="10"/>
      <c r="C63" s="10"/>
      <c r="D63" s="10"/>
      <c r="E63" s="10"/>
      <c r="F63" s="10"/>
      <c r="G63" s="10"/>
      <c r="H63" s="10"/>
      <c r="I63" s="11" t="s">
        <v>109</v>
      </c>
      <c r="J63" s="12">
        <f>+J7+J39</f>
        <v>519612980261</v>
      </c>
      <c r="K63" s="12">
        <f t="shared" ref="K63:R63" si="11">+K7+K39</f>
        <v>94263978981</v>
      </c>
      <c r="L63" s="12">
        <f t="shared" si="11"/>
        <v>30299470456</v>
      </c>
      <c r="M63" s="12">
        <f t="shared" si="11"/>
        <v>583577488786</v>
      </c>
      <c r="N63" s="12">
        <f t="shared" si="11"/>
        <v>576564207750.68005</v>
      </c>
      <c r="O63" s="12">
        <f t="shared" si="11"/>
        <v>7013281035.3200006</v>
      </c>
      <c r="P63" s="12">
        <f t="shared" si="11"/>
        <v>576564207750.68005</v>
      </c>
      <c r="Q63" s="12">
        <f t="shared" si="11"/>
        <v>469613839485.09003</v>
      </c>
      <c r="R63" s="12">
        <f t="shared" si="11"/>
        <v>469530830856.12006</v>
      </c>
      <c r="S63" s="16">
        <f t="shared" si="2"/>
        <v>7013281035.3199463</v>
      </c>
      <c r="T63" s="17">
        <f t="shared" si="3"/>
        <v>0.987982262561379</v>
      </c>
      <c r="U63" s="17">
        <f t="shared" si="4"/>
        <v>0.80471548082160371</v>
      </c>
      <c r="V63" s="17">
        <f t="shared" si="5"/>
        <v>0.80457323985007023</v>
      </c>
    </row>
    <row r="64" spans="1:27" ht="15.75" thickTop="1" x14ac:dyDescent="0.25">
      <c r="A64" s="20" t="s">
        <v>122</v>
      </c>
      <c r="B64" s="20"/>
      <c r="C64" s="20"/>
      <c r="D64" s="20"/>
      <c r="E64" s="20"/>
      <c r="F64" s="20"/>
      <c r="G64" s="20"/>
      <c r="H64" s="20"/>
      <c r="I64" s="20"/>
      <c r="J64" s="2"/>
      <c r="K64" s="2"/>
      <c r="L64" s="2"/>
      <c r="M64" s="2"/>
      <c r="N64" s="2"/>
      <c r="O64" s="20"/>
      <c r="P64" s="21"/>
      <c r="Q64" s="2"/>
      <c r="R64" s="22"/>
      <c r="S64" s="22"/>
      <c r="T64" s="23"/>
      <c r="U64" s="23"/>
      <c r="V64" s="23"/>
      <c r="W64" s="19"/>
    </row>
    <row r="65" spans="1:23" x14ac:dyDescent="0.25">
      <c r="A65" s="20" t="s">
        <v>123</v>
      </c>
      <c r="B65" s="20"/>
      <c r="C65" s="20"/>
      <c r="D65" s="20"/>
      <c r="E65" s="20"/>
      <c r="F65" s="20"/>
      <c r="G65" s="20"/>
      <c r="H65" s="20"/>
      <c r="I65" s="20"/>
      <c r="J65" s="2"/>
      <c r="K65" s="2"/>
      <c r="L65" s="2"/>
      <c r="M65" s="2"/>
      <c r="N65" s="2"/>
      <c r="O65" s="20"/>
      <c r="P65" s="21"/>
      <c r="Q65" s="2"/>
      <c r="R65" s="23"/>
      <c r="S65" s="22"/>
      <c r="T65" s="23"/>
      <c r="U65" s="23"/>
      <c r="V65" s="23"/>
      <c r="W65" s="19"/>
    </row>
    <row r="66" spans="1:23" x14ac:dyDescent="0.25">
      <c r="A66" s="20" t="s">
        <v>124</v>
      </c>
      <c r="B66" s="20"/>
      <c r="C66" s="20"/>
      <c r="D66" s="20"/>
      <c r="E66" s="20"/>
      <c r="F66" s="20"/>
      <c r="G66" s="20"/>
      <c r="H66" s="20"/>
      <c r="I66" s="20"/>
      <c r="J66" s="2"/>
      <c r="K66" s="2"/>
      <c r="L66" s="2"/>
      <c r="M66" s="2"/>
      <c r="N66" s="2"/>
      <c r="O66" s="20"/>
      <c r="P66" s="21"/>
      <c r="Q66" s="2"/>
      <c r="R66" s="24"/>
      <c r="S66" s="22"/>
      <c r="T66" s="23"/>
      <c r="U66" s="23"/>
      <c r="V66" s="23"/>
      <c r="W66" s="19"/>
    </row>
    <row r="67" spans="1:23" x14ac:dyDescent="0.25">
      <c r="A67" s="2" t="s">
        <v>125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0"/>
      <c r="P67" s="21"/>
      <c r="Q67" s="2"/>
      <c r="R67" s="24"/>
      <c r="S67" s="22"/>
      <c r="T67" s="23"/>
      <c r="U67" s="23"/>
      <c r="V67" s="23"/>
      <c r="W67" s="19"/>
    </row>
    <row r="68" spans="1:23" x14ac:dyDescent="0.25">
      <c r="A68" s="2" t="s">
        <v>126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0"/>
      <c r="P68" s="21"/>
      <c r="Q68" s="2"/>
      <c r="R68" s="24"/>
      <c r="S68" s="22"/>
      <c r="T68" s="23"/>
      <c r="U68" s="23"/>
      <c r="V68" s="23"/>
      <c r="W68" s="19"/>
    </row>
    <row r="69" spans="1:23" x14ac:dyDescent="0.25">
      <c r="A69" s="2" t="s">
        <v>127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0"/>
      <c r="P69" s="21"/>
      <c r="Q69" s="2"/>
      <c r="R69" s="24"/>
      <c r="S69" s="22"/>
      <c r="T69" s="2"/>
      <c r="U69" s="2"/>
      <c r="V69" s="2"/>
      <c r="W69" s="18"/>
    </row>
    <row r="70" spans="1:23" x14ac:dyDescent="0.25">
      <c r="A70" s="2" t="s">
        <v>128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0"/>
      <c r="P70" s="21"/>
      <c r="Q70" s="2"/>
      <c r="R70" s="24"/>
      <c r="S70" s="22"/>
      <c r="T70" s="2"/>
      <c r="U70" s="2"/>
      <c r="V70" s="2"/>
      <c r="W70" s="18"/>
    </row>
    <row r="71" spans="1:23" x14ac:dyDescent="0.25">
      <c r="A71" s="2" t="s">
        <v>129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0"/>
      <c r="P71" s="21"/>
      <c r="Q71" s="2"/>
      <c r="R71" s="2"/>
      <c r="S71" s="22"/>
      <c r="T71" s="2"/>
      <c r="U71" s="2"/>
      <c r="V71" s="2"/>
      <c r="W71" s="18"/>
    </row>
    <row r="72" spans="1:23" x14ac:dyDescent="0.2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5"/>
      <c r="O72" s="26"/>
      <c r="P72" s="21"/>
      <c r="Q72" s="2"/>
      <c r="R72" s="2"/>
      <c r="S72" s="22"/>
      <c r="T72" s="2"/>
      <c r="U72" s="2"/>
      <c r="V72" s="2"/>
      <c r="W72" s="18"/>
    </row>
    <row r="73" spans="1:23" x14ac:dyDescent="0.25">
      <c r="A73" s="2" t="s">
        <v>131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5"/>
      <c r="O73" s="26"/>
      <c r="P73" s="21"/>
      <c r="Q73" s="2"/>
      <c r="R73" s="2"/>
      <c r="S73" s="22"/>
      <c r="T73" s="2"/>
      <c r="U73" s="2"/>
      <c r="V73" s="2"/>
      <c r="W73" s="18"/>
    </row>
    <row r="74" spans="1:23" x14ac:dyDescent="0.25">
      <c r="A74" s="2" t="s">
        <v>132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1"/>
      <c r="Q74" s="2"/>
      <c r="R74" s="2"/>
      <c r="S74" s="22"/>
      <c r="T74" s="2"/>
      <c r="U74" s="2"/>
      <c r="V74" s="2"/>
      <c r="W74" s="18"/>
    </row>
    <row r="75" spans="1:23" x14ac:dyDescent="0.25">
      <c r="A75" s="2" t="s">
        <v>133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3"/>
      <c r="Q75" s="2"/>
      <c r="R75" s="2"/>
      <c r="S75" s="22"/>
      <c r="T75" s="2"/>
      <c r="U75" s="2"/>
      <c r="V75" s="2"/>
      <c r="W75" s="18"/>
    </row>
    <row r="76" spans="1:23" x14ac:dyDescent="0.25">
      <c r="A76" s="2" t="s">
        <v>134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18"/>
    </row>
    <row r="77" spans="1:23" x14ac:dyDescent="0.25">
      <c r="A77" s="2" t="s">
        <v>136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8"/>
    </row>
    <row r="78" spans="1:23" x14ac:dyDescent="0.25">
      <c r="A78" s="2" t="s">
        <v>137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7"/>
      <c r="V78" s="27"/>
      <c r="W78" s="18"/>
    </row>
    <row r="79" spans="1:23" x14ac:dyDescent="0.25">
      <c r="A79" s="2" t="s">
        <v>138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7"/>
      <c r="V79" s="27"/>
      <c r="W79" s="18"/>
    </row>
    <row r="80" spans="1:23" x14ac:dyDescent="0.25">
      <c r="A80" s="2" t="s">
        <v>140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7"/>
      <c r="T80" s="27"/>
      <c r="U80" s="27"/>
      <c r="V80" s="27"/>
      <c r="W80" s="18"/>
    </row>
    <row r="81" spans="1:23" x14ac:dyDescent="0.25">
      <c r="A81" s="2" t="s">
        <v>139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7"/>
      <c r="T81" s="27"/>
      <c r="U81" s="27"/>
      <c r="V81" s="27"/>
      <c r="W81" s="18"/>
    </row>
    <row r="82" spans="1:23" x14ac:dyDescent="0.25">
      <c r="S82" s="9"/>
      <c r="T82" s="9"/>
      <c r="U82" s="9"/>
      <c r="V82" s="9"/>
    </row>
    <row r="83" spans="1:23" x14ac:dyDescent="0.25">
      <c r="S83" s="9"/>
      <c r="T83" s="9"/>
      <c r="U83" s="9"/>
      <c r="V83" s="9"/>
    </row>
    <row r="84" spans="1:23" x14ac:dyDescent="0.25">
      <c r="S84" s="9"/>
      <c r="T84" s="9"/>
      <c r="U84" s="9"/>
      <c r="V84" s="9"/>
    </row>
    <row r="85" spans="1:23" x14ac:dyDescent="0.25">
      <c r="S85" s="9"/>
      <c r="T85" s="9"/>
      <c r="U85" s="9"/>
      <c r="V85" s="9"/>
    </row>
    <row r="86" spans="1:23" x14ac:dyDescent="0.25">
      <c r="S86" s="9"/>
      <c r="T86" s="9"/>
      <c r="U86" s="9"/>
      <c r="V86" s="9"/>
    </row>
    <row r="87" spans="1:23" x14ac:dyDescent="0.25">
      <c r="S87" s="9"/>
      <c r="T87" s="9"/>
      <c r="U87" s="9"/>
      <c r="V87" s="9"/>
    </row>
    <row r="88" spans="1:23" x14ac:dyDescent="0.25">
      <c r="S88" s="9"/>
      <c r="T88" s="9"/>
      <c r="U88" s="9"/>
      <c r="V88" s="9"/>
    </row>
    <row r="89" spans="1:23" x14ac:dyDescent="0.25">
      <c r="S89" s="9"/>
      <c r="T89" s="9"/>
      <c r="U89" s="9"/>
      <c r="V89" s="9"/>
    </row>
    <row r="90" spans="1:23" x14ac:dyDescent="0.25">
      <c r="S90" s="9"/>
      <c r="T90" s="9"/>
      <c r="U90" s="9"/>
      <c r="V90" s="9"/>
    </row>
    <row r="91" spans="1:23" x14ac:dyDescent="0.25">
      <c r="S91" s="9"/>
      <c r="T91" s="9"/>
      <c r="U91" s="9"/>
      <c r="V91" s="9"/>
    </row>
    <row r="92" spans="1:23" x14ac:dyDescent="0.25">
      <c r="S92" s="9"/>
      <c r="T92" s="9"/>
      <c r="U92" s="9"/>
      <c r="V92" s="9"/>
    </row>
    <row r="93" spans="1:23" x14ac:dyDescent="0.25">
      <c r="S93" s="9"/>
      <c r="T93" s="9"/>
      <c r="U93" s="9"/>
      <c r="V93" s="9"/>
    </row>
    <row r="94" spans="1:23" x14ac:dyDescent="0.25">
      <c r="S94" s="9"/>
      <c r="T94" s="9"/>
      <c r="U94" s="9"/>
      <c r="V94" s="9"/>
    </row>
    <row r="95" spans="1:23" x14ac:dyDescent="0.25">
      <c r="S95" s="9"/>
      <c r="T95" s="9"/>
      <c r="U95" s="9"/>
      <c r="V95" s="9"/>
    </row>
    <row r="96" spans="1:23" x14ac:dyDescent="0.25">
      <c r="S96" s="9"/>
      <c r="T96" s="9"/>
      <c r="U96" s="9"/>
      <c r="V96" s="9"/>
    </row>
    <row r="97" spans="19:22" x14ac:dyDescent="0.25">
      <c r="S97" s="9"/>
      <c r="T97" s="9"/>
      <c r="U97" s="9"/>
      <c r="V97" s="9"/>
    </row>
    <row r="98" spans="19:22" x14ac:dyDescent="0.25">
      <c r="S98" s="9"/>
      <c r="T98" s="9"/>
      <c r="U98" s="9"/>
      <c r="V98" s="9"/>
    </row>
    <row r="99" spans="19:22" x14ac:dyDescent="0.25">
      <c r="S99" s="9"/>
      <c r="T99" s="9"/>
      <c r="U99" s="9"/>
      <c r="V99" s="9"/>
    </row>
    <row r="100" spans="19:22" x14ac:dyDescent="0.25">
      <c r="S100" s="9"/>
      <c r="T100" s="9"/>
      <c r="U100" s="9"/>
      <c r="V100" s="9"/>
    </row>
    <row r="101" spans="19:22" x14ac:dyDescent="0.25">
      <c r="S101" s="9"/>
      <c r="T101" s="9"/>
      <c r="U101" s="9"/>
      <c r="V101" s="9"/>
    </row>
    <row r="102" spans="19:22" x14ac:dyDescent="0.25">
      <c r="S102" s="9"/>
      <c r="T102" s="9"/>
      <c r="U102" s="9"/>
      <c r="V102" s="9"/>
    </row>
    <row r="103" spans="19:22" x14ac:dyDescent="0.25">
      <c r="S103" s="9"/>
      <c r="T103" s="9"/>
      <c r="U103" s="9"/>
      <c r="V103" s="9"/>
    </row>
    <row r="104" spans="19:22" x14ac:dyDescent="0.25">
      <c r="S104" s="9"/>
      <c r="T104" s="9"/>
      <c r="U104" s="9"/>
      <c r="V104" s="9"/>
    </row>
    <row r="105" spans="19:22" x14ac:dyDescent="0.25">
      <c r="S105" s="9"/>
      <c r="T105" s="9"/>
      <c r="U105" s="9"/>
      <c r="V105" s="9"/>
    </row>
    <row r="106" spans="19:22" x14ac:dyDescent="0.25">
      <c r="S106" s="9"/>
      <c r="T106" s="9"/>
      <c r="U106" s="9"/>
      <c r="V106" s="9"/>
    </row>
    <row r="107" spans="19:22" x14ac:dyDescent="0.25">
      <c r="S107" s="9"/>
      <c r="T107" s="9"/>
      <c r="U107" s="9"/>
      <c r="V107" s="9"/>
    </row>
    <row r="108" spans="19:22" x14ac:dyDescent="0.25">
      <c r="S108" s="9"/>
      <c r="T108" s="9"/>
      <c r="U108" s="9"/>
      <c r="V108" s="9"/>
    </row>
    <row r="109" spans="19:22" x14ac:dyDescent="0.25">
      <c r="S109" s="9"/>
      <c r="T109" s="9"/>
      <c r="U109" s="9"/>
      <c r="V109" s="9"/>
    </row>
    <row r="110" spans="19:22" x14ac:dyDescent="0.25">
      <c r="S110" s="9"/>
      <c r="T110" s="9"/>
      <c r="U110" s="9"/>
      <c r="V110" s="9"/>
    </row>
    <row r="111" spans="19:22" x14ac:dyDescent="0.25">
      <c r="S111" s="9"/>
      <c r="T111" s="9"/>
      <c r="U111" s="9"/>
      <c r="V111" s="9"/>
    </row>
    <row r="112" spans="19:22" x14ac:dyDescent="0.25">
      <c r="S112" s="9"/>
      <c r="T112" s="9"/>
      <c r="U112" s="9"/>
      <c r="V112" s="9"/>
    </row>
    <row r="113" spans="19:22" x14ac:dyDescent="0.25">
      <c r="S113" s="9"/>
      <c r="T113" s="9"/>
      <c r="U113" s="9"/>
      <c r="V113" s="9"/>
    </row>
    <row r="114" spans="19:22" x14ac:dyDescent="0.25">
      <c r="S114" s="9"/>
      <c r="T114" s="9"/>
      <c r="U114" s="9"/>
      <c r="V114" s="9"/>
    </row>
    <row r="115" spans="19:22" x14ac:dyDescent="0.25">
      <c r="S115" s="9"/>
      <c r="T115" s="9"/>
      <c r="U115" s="9"/>
      <c r="V115" s="9"/>
    </row>
    <row r="116" spans="19:22" x14ac:dyDescent="0.25">
      <c r="S116" s="9"/>
      <c r="T116" s="9"/>
      <c r="U116" s="9"/>
      <c r="V116" s="9"/>
    </row>
    <row r="117" spans="19:22" x14ac:dyDescent="0.25">
      <c r="S117" s="9"/>
      <c r="T117" s="9"/>
      <c r="U117" s="9"/>
      <c r="V117" s="9"/>
    </row>
    <row r="118" spans="19:22" x14ac:dyDescent="0.25">
      <c r="S118" s="9"/>
      <c r="T118" s="9"/>
      <c r="U118" s="9"/>
      <c r="V118" s="9"/>
    </row>
  </sheetData>
  <mergeCells count="3">
    <mergeCell ref="A2:V2"/>
    <mergeCell ref="A3:V3"/>
    <mergeCell ref="A4:V4"/>
  </mergeCells>
  <printOptions horizontalCentered="1"/>
  <pageMargins left="0.39370078740157483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2019</vt:lpstr>
      <vt:lpstr>'GESTION GENERAL 2019'!Títulos_a_imprimir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2020-01-28T17:12:27Z</cp:lastPrinted>
  <dcterms:created xsi:type="dcterms:W3CDTF">2020-01-21T12:50:17Z</dcterms:created>
  <dcterms:modified xsi:type="dcterms:W3CDTF">2020-09-04T14:25:16Z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