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- PRESUPUESTO APROBADO\"/>
    </mc:Choice>
  </mc:AlternateContent>
  <bookViews>
    <workbookView xWindow="0" yWindow="0" windowWidth="20490" windowHeight="7755"/>
  </bookViews>
  <sheets>
    <sheet name="DIRECCION  DE COMERCIO EXTERIOR" sheetId="1" r:id="rId1"/>
  </sheets>
  <calcPr calcId="152511"/>
</workbook>
</file>

<file path=xl/calcChain.xml><?xml version="1.0" encoding="utf-8"?>
<calcChain xmlns="http://schemas.openxmlformats.org/spreadsheetml/2006/main">
  <c r="J20" i="1" l="1"/>
  <c r="J15" i="1"/>
  <c r="J7" i="1"/>
  <c r="M7" i="1" l="1"/>
  <c r="L7" i="1"/>
  <c r="K7" i="1"/>
  <c r="M15" i="1"/>
  <c r="L15" i="1"/>
  <c r="K15" i="1"/>
  <c r="M18" i="1"/>
  <c r="L18" i="1"/>
  <c r="K18" i="1"/>
  <c r="J18" i="1"/>
  <c r="J6" i="1" s="1"/>
  <c r="J23" i="1" s="1"/>
  <c r="M20" i="1"/>
  <c r="L20" i="1"/>
  <c r="K20" i="1"/>
  <c r="L6" i="1" l="1"/>
  <c r="L23" i="1" s="1"/>
  <c r="M6" i="1"/>
  <c r="K6" i="1"/>
  <c r="K23" i="1" s="1"/>
  <c r="M23" i="1" l="1"/>
</calcChain>
</file>

<file path=xl/sharedStrings.xml><?xml version="1.0" encoding="utf-8"?>
<sst xmlns="http://schemas.openxmlformats.org/spreadsheetml/2006/main" count="154" uniqueCount="58">
  <si>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</si>
  <si>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</si>
  <si>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</si>
  <si>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</si>
  <si>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</si>
  <si>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</si>
  <si>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</si>
  <si>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</si>
  <si>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</si>
  <si>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</si>
  <si>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</si>
  <si>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</si>
  <si>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</si>
  <si>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</si>
  <si>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</t>
  </si>
  <si>
    <t>1</t>
  </si>
  <si>
    <t>0</t>
  </si>
  <si>
    <t>Nación</t>
  </si>
  <si>
    <t>10</t>
  </si>
  <si>
    <t>SUELDOS DE PERSONAL DE NOMINA</t>
  </si>
  <si>
    <t>4</t>
  </si>
  <si>
    <t>PRIMA TECNICA</t>
  </si>
  <si>
    <t>5</t>
  </si>
  <si>
    <t>OTROS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</si>
  <si>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</si>
  <si>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</si>
  <si>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</si>
  <si>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</si>
  <si>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</si>
  <si>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</si>
  <si>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</si>
  <si>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</si>
  <si>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SSF</t>
  </si>
  <si>
    <t>6</t>
  </si>
  <si>
    <t>C</t>
  </si>
  <si>
    <t>3501</t>
  </si>
  <si>
    <t>0200</t>
  </si>
  <si>
    <t>16</t>
  </si>
  <si>
    <t>OTROS GASTOS PERSONALES - PREVIO CONCEPTO DGPPN</t>
  </si>
  <si>
    <t>26</t>
  </si>
  <si>
    <t>PROVISION PARA GASTOS INSTITUCIONALES Y/O SECTORIALES CONTINGENTES - PREVIO CONCEPTO DGPPN</t>
  </si>
  <si>
    <t>IMPLANTACION DEL PROGRAMA DE APOYO INTEGRAL PARA LOS USUARIOS DE COMERCIO EXTERIOR</t>
  </si>
  <si>
    <t>FORTALECIMIENTO DE LOS SERVICIOS BRINDADOS A LOS USUARIOS DE COMERCIO EXTERIOR A NIVEL NACIONAL</t>
  </si>
  <si>
    <t>GASTOS DE PERSONAL</t>
  </si>
  <si>
    <t>GASTOS DE FUNCIONAMIENTO</t>
  </si>
  <si>
    <t>GASTOS GENERALES</t>
  </si>
  <si>
    <t>TRANSFERENCIAS CORRIENTES</t>
  </si>
  <si>
    <t>GASTOS DE INVERSIÓN</t>
  </si>
  <si>
    <t>TOTAL PRESUPUESTO A+C</t>
  </si>
  <si>
    <t>MINISTERIO DE COMERCIO INDUSTRIA Y TURISMO</t>
  </si>
  <si>
    <t>FECHA DE GENERACIÓN : ENERO 22 DE 2019</t>
  </si>
  <si>
    <t xml:space="preserve">UNIDAD EJECUTORA 3501-02 DIRECCIÓN GENERAL DE COMERCIO EXTERIOR </t>
  </si>
  <si>
    <t xml:space="preserve">Fuente : Sistema Integrado de Información Financiera SIIF Nación </t>
  </si>
  <si>
    <t>Nota 1:  Ley No. 1873 del 20 de Diciembre de 2017 " Por la cual se decreta el presupuesto de rentas y recursos de capital y ley de apropiaciones para la vigencia fiscal del 1° de Enero al 31 de Diciembre de 2018"</t>
  </si>
  <si>
    <t>Nota 2: Decreto No. 2236 del 27 de Diciembre de 2017 " Por el cual se liquida el Presupuesto General de la Nación para la vigencia fiscal de 2018, se detallan las apropiaciones y se clasifican y definen los gastos"</t>
  </si>
  <si>
    <t>Nota3: Resolución No.1394 del 17 de Julio de 2018 "Por la cual se efectúa un traslado en el Presupuesto de Funcionamiento de la Sección 3501 Ministerio de Comercio Industria y Turismo, Unidad Ejecutora  3501-02 Dirección General de Comercio Exterior en la vigencia fiscal de 2018"</t>
  </si>
  <si>
    <t>Nota4: Resolución No.1594 del 14 de Agosto de 2018 "Por la cual se efectúa un traslado en el Presupuesto de Funcionamiento de la Sección 3501 Ministerio de Comercio Industria y Turismo, Unidad Ejecutora  3501-02 Dirección General de Comercio Exterior en la vigencia fiscal de 2018"</t>
  </si>
  <si>
    <t>PRESUPUESTO APROBADO CON CORTE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</si>
</sst>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1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3" fillId="0" borderId="0" xfId="0" applyFont="1"/>
    <xf numFmtId="0" fontId="3" fillId="0" borderId="0" xfId="0" applyFont="1" applyAlignment="1">
      <alignment horizontal="left" readingOrder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tabSelected="1" topLeftCell="A22" workbookViewId="0">
      <selection activeCell="A7" sqref="A7"/>
    </sheetView>
  </sheetViews>
  <sheetFormatPr baseColWidth="10" defaultRowHeight="15"/>
  <cols>
    <col min="1" max="5" width="5.42578125" customWidth="1"/>
    <col min="6" max="6" width="6.5703125" customWidth="1"/>
    <col min="7" max="7" width="4.28515625" customWidth="1"/>
    <col min="8" max="8" width="5.28515625" customWidth="1"/>
    <col min="9" max="9" width="37.140625" customWidth="1"/>
    <col min="10" max="10" width="16.5703125" customWidth="1"/>
    <col min="11" max="11" width="17" customWidth="1"/>
    <col min="12" max="12" width="16.7109375" customWidth="1"/>
    <col min="13" max="13" width="18.85546875" customWidth="1"/>
  </cols>
  <sheetData>
    <row r="1" spans="1:14" ht="15.75">
      <c r="A1" s="14" t="s">
        <v>49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 ht="15.75">
      <c r="A2" s="14" t="s">
        <v>57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4" ht="15.75">
      <c r="A3" s="14" t="s">
        <v>51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4" ht="15.75" thickBot="1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6" t="s">
        <v>50</v>
      </c>
      <c r="L4" s="17"/>
      <c r="M4" s="17"/>
    </row>
    <row r="5" spans="1:14" ht="44.25" customHeight="1" thickTop="1" thickBot="1">
      <c r="A5" s="13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11</v>
      </c>
      <c r="L5" s="13" t="s">
        <v>12</v>
      </c>
      <c r="M5" s="13" t="s">
        <v>13</v>
      </c>
    </row>
    <row r="6" spans="1:14" ht="24" customHeight="1" thickTop="1" thickBot="1">
      <c r="A6" s="11" t="s">
        <v>14</v>
      </c>
      <c r="B6" s="11"/>
      <c r="C6" s="11"/>
      <c r="D6" s="11"/>
      <c r="E6" s="11"/>
      <c r="F6" s="11"/>
      <c r="G6" s="11"/>
      <c r="H6" s="11"/>
      <c r="I6" s="9" t="s">
        <v>44</v>
      </c>
      <c r="J6" s="3">
        <f>+J7+J15+J18</f>
        <v>13904530000</v>
      </c>
      <c r="K6" s="3">
        <f t="shared" ref="K6:M6" si="0">+K7+K15+K18</f>
        <v>1726228000</v>
      </c>
      <c r="L6" s="3">
        <f t="shared" si="0"/>
        <v>1726228000</v>
      </c>
      <c r="M6" s="3">
        <f t="shared" si="0"/>
        <v>13904530000</v>
      </c>
      <c r="N6" s="2"/>
    </row>
    <row r="7" spans="1:14" ht="28.5" customHeight="1" thickTop="1" thickBot="1">
      <c r="A7" s="12" t="s">
        <v>14</v>
      </c>
      <c r="B7" s="12">
        <v>1</v>
      </c>
      <c r="C7" s="12"/>
      <c r="D7" s="12"/>
      <c r="E7" s="12"/>
      <c r="F7" s="12"/>
      <c r="G7" s="12"/>
      <c r="H7" s="12"/>
      <c r="I7" s="10" t="s">
        <v>43</v>
      </c>
      <c r="J7" s="4">
        <f>SUM(J8:J14)</f>
        <v>10984937657</v>
      </c>
      <c r="K7" s="4">
        <f t="shared" ref="K7:M7" si="1">SUM(K8:K14)</f>
        <v>1640111069</v>
      </c>
      <c r="L7" s="4">
        <f t="shared" si="1"/>
        <v>580453657</v>
      </c>
      <c r="M7" s="4">
        <f t="shared" si="1"/>
        <v>12044595069</v>
      </c>
      <c r="N7" s="2"/>
    </row>
    <row r="8" spans="1:14" ht="35.1" customHeight="1" thickTop="1" thickBot="1">
      <c r="A8" s="11" t="s">
        <v>14</v>
      </c>
      <c r="B8" s="11" t="s">
        <v>15</v>
      </c>
      <c r="C8" s="11" t="s">
        <v>16</v>
      </c>
      <c r="D8" s="11" t="s">
        <v>15</v>
      </c>
      <c r="E8" s="11" t="s">
        <v>15</v>
      </c>
      <c r="F8" s="11" t="s">
        <v>17</v>
      </c>
      <c r="G8" s="11" t="s">
        <v>37</v>
      </c>
      <c r="H8" s="11" t="s">
        <v>32</v>
      </c>
      <c r="I8" s="9" t="s">
        <v>19</v>
      </c>
      <c r="J8" s="3">
        <v>5634372000</v>
      </c>
      <c r="K8" s="3">
        <v>1002404370</v>
      </c>
      <c r="L8" s="3">
        <v>40000000</v>
      </c>
      <c r="M8" s="3">
        <v>6596776370</v>
      </c>
      <c r="N8" s="2"/>
    </row>
    <row r="9" spans="1:14" ht="35.1" customHeight="1" thickTop="1" thickBot="1">
      <c r="A9" s="11" t="s">
        <v>14</v>
      </c>
      <c r="B9" s="11" t="s">
        <v>15</v>
      </c>
      <c r="C9" s="11" t="s">
        <v>16</v>
      </c>
      <c r="D9" s="11" t="s">
        <v>15</v>
      </c>
      <c r="E9" s="11" t="s">
        <v>20</v>
      </c>
      <c r="F9" s="11" t="s">
        <v>17</v>
      </c>
      <c r="G9" s="11" t="s">
        <v>37</v>
      </c>
      <c r="H9" s="11" t="s">
        <v>32</v>
      </c>
      <c r="I9" s="9" t="s">
        <v>21</v>
      </c>
      <c r="J9" s="3">
        <v>513681000</v>
      </c>
      <c r="K9" s="3">
        <v>34982000</v>
      </c>
      <c r="L9" s="3">
        <v>0</v>
      </c>
      <c r="M9" s="3">
        <v>548663000</v>
      </c>
      <c r="N9" s="2"/>
    </row>
    <row r="10" spans="1:14" ht="25.5" customHeight="1" thickTop="1" thickBot="1">
      <c r="A10" s="11" t="s">
        <v>14</v>
      </c>
      <c r="B10" s="11" t="s">
        <v>15</v>
      </c>
      <c r="C10" s="11" t="s">
        <v>16</v>
      </c>
      <c r="D10" s="11" t="s">
        <v>15</v>
      </c>
      <c r="E10" s="11" t="s">
        <v>22</v>
      </c>
      <c r="F10" s="11" t="s">
        <v>17</v>
      </c>
      <c r="G10" s="11" t="s">
        <v>37</v>
      </c>
      <c r="H10" s="11" t="s">
        <v>32</v>
      </c>
      <c r="I10" s="9" t="s">
        <v>23</v>
      </c>
      <c r="J10" s="3">
        <v>1532824000</v>
      </c>
      <c r="K10" s="3">
        <v>239724699</v>
      </c>
      <c r="L10" s="3">
        <v>0</v>
      </c>
      <c r="M10" s="3">
        <v>1772548699</v>
      </c>
      <c r="N10" s="2"/>
    </row>
    <row r="11" spans="1:14" ht="35.1" customHeight="1" thickTop="1" thickBot="1">
      <c r="A11" s="11" t="s">
        <v>14</v>
      </c>
      <c r="B11" s="11" t="s">
        <v>15</v>
      </c>
      <c r="C11" s="11" t="s">
        <v>16</v>
      </c>
      <c r="D11" s="11" t="s">
        <v>15</v>
      </c>
      <c r="E11" s="11" t="s">
        <v>24</v>
      </c>
      <c r="F11" s="11" t="s">
        <v>17</v>
      </c>
      <c r="G11" s="11" t="s">
        <v>37</v>
      </c>
      <c r="H11" s="11" t="s">
        <v>32</v>
      </c>
      <c r="I11" s="9" t="s">
        <v>25</v>
      </c>
      <c r="J11" s="3">
        <v>107498000</v>
      </c>
      <c r="K11" s="3">
        <v>10000000</v>
      </c>
      <c r="L11" s="3">
        <v>0</v>
      </c>
      <c r="M11" s="3">
        <v>117498000</v>
      </c>
      <c r="N11" s="2"/>
    </row>
    <row r="12" spans="1:14" ht="35.1" customHeight="1" thickTop="1" thickBot="1">
      <c r="A12" s="11" t="s">
        <v>14</v>
      </c>
      <c r="B12" s="11" t="s">
        <v>15</v>
      </c>
      <c r="C12" s="11" t="s">
        <v>16</v>
      </c>
      <c r="D12" s="11" t="s">
        <v>15</v>
      </c>
      <c r="E12" s="11" t="s">
        <v>18</v>
      </c>
      <c r="F12" s="11" t="s">
        <v>17</v>
      </c>
      <c r="G12" s="11" t="s">
        <v>37</v>
      </c>
      <c r="H12" s="11" t="s">
        <v>32</v>
      </c>
      <c r="I12" s="9" t="s">
        <v>38</v>
      </c>
      <c r="J12" s="3">
        <v>540453657</v>
      </c>
      <c r="K12" s="3">
        <v>0</v>
      </c>
      <c r="L12" s="3">
        <v>540453657</v>
      </c>
      <c r="M12" s="3">
        <v>0</v>
      </c>
      <c r="N12" s="2"/>
    </row>
    <row r="13" spans="1:14" ht="35.1" customHeight="1" thickTop="1" thickBot="1">
      <c r="A13" s="11" t="s">
        <v>14</v>
      </c>
      <c r="B13" s="11" t="s">
        <v>15</v>
      </c>
      <c r="C13" s="11" t="s">
        <v>16</v>
      </c>
      <c r="D13" s="11" t="s">
        <v>26</v>
      </c>
      <c r="E13" s="11"/>
      <c r="F13" s="11" t="s">
        <v>17</v>
      </c>
      <c r="G13" s="11" t="s">
        <v>37</v>
      </c>
      <c r="H13" s="11" t="s">
        <v>32</v>
      </c>
      <c r="I13" s="9" t="s">
        <v>27</v>
      </c>
      <c r="J13" s="3">
        <v>88000000</v>
      </c>
      <c r="K13" s="3">
        <v>0</v>
      </c>
      <c r="L13" s="3">
        <v>0</v>
      </c>
      <c r="M13" s="3">
        <v>88000000</v>
      </c>
      <c r="N13" s="2"/>
    </row>
    <row r="14" spans="1:14" ht="35.1" customHeight="1" thickTop="1" thickBot="1">
      <c r="A14" s="11" t="s">
        <v>14</v>
      </c>
      <c r="B14" s="11" t="s">
        <v>15</v>
      </c>
      <c r="C14" s="11" t="s">
        <v>16</v>
      </c>
      <c r="D14" s="11" t="s">
        <v>22</v>
      </c>
      <c r="E14" s="11"/>
      <c r="F14" s="11" t="s">
        <v>17</v>
      </c>
      <c r="G14" s="11" t="s">
        <v>37</v>
      </c>
      <c r="H14" s="11" t="s">
        <v>32</v>
      </c>
      <c r="I14" s="9" t="s">
        <v>28</v>
      </c>
      <c r="J14" s="3">
        <v>2568109000</v>
      </c>
      <c r="K14" s="3">
        <v>353000000</v>
      </c>
      <c r="L14" s="3">
        <v>0</v>
      </c>
      <c r="M14" s="3">
        <v>2921109000</v>
      </c>
      <c r="N14" s="2"/>
    </row>
    <row r="15" spans="1:14" ht="35.1" customHeight="1" thickTop="1" thickBot="1">
      <c r="A15" s="12" t="s">
        <v>14</v>
      </c>
      <c r="B15" s="12">
        <v>2</v>
      </c>
      <c r="C15" s="12"/>
      <c r="D15" s="12"/>
      <c r="E15" s="12"/>
      <c r="F15" s="12"/>
      <c r="G15" s="12"/>
      <c r="H15" s="12"/>
      <c r="I15" s="10" t="s">
        <v>45</v>
      </c>
      <c r="J15" s="4">
        <f>+J16+J17</f>
        <v>1773818000</v>
      </c>
      <c r="K15" s="4">
        <f t="shared" ref="K15:M15" si="2">+K16+K17</f>
        <v>86116931</v>
      </c>
      <c r="L15" s="4">
        <f t="shared" si="2"/>
        <v>0</v>
      </c>
      <c r="M15" s="4">
        <f t="shared" si="2"/>
        <v>1859934931</v>
      </c>
      <c r="N15" s="2"/>
    </row>
    <row r="16" spans="1:14" ht="27.75" customHeight="1" thickTop="1" thickBot="1">
      <c r="A16" s="11" t="s">
        <v>14</v>
      </c>
      <c r="B16" s="11" t="s">
        <v>26</v>
      </c>
      <c r="C16" s="11" t="s">
        <v>16</v>
      </c>
      <c r="D16" s="11" t="s">
        <v>29</v>
      </c>
      <c r="E16" s="11"/>
      <c r="F16" s="11" t="s">
        <v>17</v>
      </c>
      <c r="G16" s="11" t="s">
        <v>37</v>
      </c>
      <c r="H16" s="11" t="s">
        <v>32</v>
      </c>
      <c r="I16" s="9" t="s">
        <v>30</v>
      </c>
      <c r="J16" s="3">
        <v>3708000</v>
      </c>
      <c r="K16" s="3">
        <v>0</v>
      </c>
      <c r="L16" s="3">
        <v>0</v>
      </c>
      <c r="M16" s="3">
        <v>3708000</v>
      </c>
      <c r="N16" s="2"/>
    </row>
    <row r="17" spans="1:14" ht="27" customHeight="1" thickTop="1" thickBot="1">
      <c r="A17" s="11" t="s">
        <v>14</v>
      </c>
      <c r="B17" s="11" t="s">
        <v>26</v>
      </c>
      <c r="C17" s="11" t="s">
        <v>16</v>
      </c>
      <c r="D17" s="11" t="s">
        <v>20</v>
      </c>
      <c r="E17" s="11"/>
      <c r="F17" s="11" t="s">
        <v>17</v>
      </c>
      <c r="G17" s="11" t="s">
        <v>37</v>
      </c>
      <c r="H17" s="11" t="s">
        <v>32</v>
      </c>
      <c r="I17" s="9" t="s">
        <v>31</v>
      </c>
      <c r="J17" s="3">
        <v>1770110000</v>
      </c>
      <c r="K17" s="3">
        <v>86116931</v>
      </c>
      <c r="L17" s="3">
        <v>0</v>
      </c>
      <c r="M17" s="3">
        <v>1856226931</v>
      </c>
      <c r="N17" s="2"/>
    </row>
    <row r="18" spans="1:14" ht="35.1" customHeight="1" thickTop="1" thickBot="1">
      <c r="A18" s="12" t="s">
        <v>14</v>
      </c>
      <c r="B18" s="12">
        <v>3</v>
      </c>
      <c r="C18" s="12"/>
      <c r="D18" s="12"/>
      <c r="E18" s="12"/>
      <c r="F18" s="12"/>
      <c r="G18" s="12"/>
      <c r="H18" s="12"/>
      <c r="I18" s="10" t="s">
        <v>46</v>
      </c>
      <c r="J18" s="4">
        <f>+J19</f>
        <v>1145774343</v>
      </c>
      <c r="K18" s="4">
        <f t="shared" ref="K18:M18" si="3">+K19</f>
        <v>0</v>
      </c>
      <c r="L18" s="4">
        <f t="shared" si="3"/>
        <v>1145774343</v>
      </c>
      <c r="M18" s="4">
        <f t="shared" si="3"/>
        <v>0</v>
      </c>
      <c r="N18" s="2"/>
    </row>
    <row r="19" spans="1:14" ht="47.25" customHeight="1" thickTop="1" thickBot="1">
      <c r="A19" s="11" t="s">
        <v>14</v>
      </c>
      <c r="B19" s="11" t="s">
        <v>29</v>
      </c>
      <c r="C19" s="11" t="s">
        <v>33</v>
      </c>
      <c r="D19" s="11" t="s">
        <v>29</v>
      </c>
      <c r="E19" s="11" t="s">
        <v>39</v>
      </c>
      <c r="F19" s="11" t="s">
        <v>17</v>
      </c>
      <c r="G19" s="11" t="s">
        <v>37</v>
      </c>
      <c r="H19" s="11" t="s">
        <v>32</v>
      </c>
      <c r="I19" s="9" t="s">
        <v>40</v>
      </c>
      <c r="J19" s="3">
        <v>1145774343</v>
      </c>
      <c r="K19" s="3">
        <v>0</v>
      </c>
      <c r="L19" s="3">
        <v>1145774343</v>
      </c>
      <c r="M19" s="3">
        <v>0</v>
      </c>
      <c r="N19" s="2"/>
    </row>
    <row r="20" spans="1:14" ht="24" customHeight="1" thickTop="1" thickBot="1">
      <c r="A20" s="12" t="s">
        <v>34</v>
      </c>
      <c r="B20" s="12"/>
      <c r="C20" s="12"/>
      <c r="D20" s="12"/>
      <c r="E20" s="12"/>
      <c r="F20" s="12"/>
      <c r="G20" s="12"/>
      <c r="H20" s="12"/>
      <c r="I20" s="10" t="s">
        <v>47</v>
      </c>
      <c r="J20" s="4">
        <f>+J21+J22</f>
        <v>4072000000</v>
      </c>
      <c r="K20" s="4">
        <f t="shared" ref="K20:M20" si="4">+K21+K22</f>
        <v>222000000</v>
      </c>
      <c r="L20" s="4">
        <f t="shared" si="4"/>
        <v>222000000</v>
      </c>
      <c r="M20" s="4">
        <f t="shared" si="4"/>
        <v>4072000000</v>
      </c>
      <c r="N20" s="2"/>
    </row>
    <row r="21" spans="1:14" ht="51" customHeight="1" thickTop="1" thickBot="1">
      <c r="A21" s="11" t="s">
        <v>34</v>
      </c>
      <c r="B21" s="11" t="s">
        <v>35</v>
      </c>
      <c r="C21" s="11" t="s">
        <v>36</v>
      </c>
      <c r="D21" s="11" t="s">
        <v>15</v>
      </c>
      <c r="E21" s="11"/>
      <c r="F21" s="11" t="s">
        <v>17</v>
      </c>
      <c r="G21" s="11" t="s">
        <v>37</v>
      </c>
      <c r="H21" s="11" t="s">
        <v>32</v>
      </c>
      <c r="I21" s="9" t="s">
        <v>41</v>
      </c>
      <c r="J21" s="3">
        <v>4072000000</v>
      </c>
      <c r="K21" s="3">
        <v>0</v>
      </c>
      <c r="L21" s="3">
        <v>222000000</v>
      </c>
      <c r="M21" s="3">
        <v>3850000000</v>
      </c>
      <c r="N21" s="2"/>
    </row>
    <row r="22" spans="1:14" ht="48" customHeight="1" thickTop="1" thickBot="1">
      <c r="A22" s="11" t="s">
        <v>34</v>
      </c>
      <c r="B22" s="11" t="s">
        <v>35</v>
      </c>
      <c r="C22" s="11" t="s">
        <v>36</v>
      </c>
      <c r="D22" s="11" t="s">
        <v>26</v>
      </c>
      <c r="E22" s="11" t="s">
        <v>0</v>
      </c>
      <c r="F22" s="11" t="s">
        <v>17</v>
      </c>
      <c r="G22" s="11" t="s">
        <v>37</v>
      </c>
      <c r="H22" s="11" t="s">
        <v>32</v>
      </c>
      <c r="I22" s="9" t="s">
        <v>42</v>
      </c>
      <c r="J22" s="3">
        <v>0</v>
      </c>
      <c r="K22" s="3">
        <v>222000000</v>
      </c>
      <c r="L22" s="3">
        <v>0</v>
      </c>
      <c r="M22" s="3">
        <v>222000000</v>
      </c>
      <c r="N22" s="2"/>
    </row>
    <row r="23" spans="1:14" ht="27.75" customHeight="1" thickTop="1" thickBot="1">
      <c r="A23" s="11" t="s">
        <v>0</v>
      </c>
      <c r="B23" s="11" t="s">
        <v>0</v>
      </c>
      <c r="C23" s="11" t="s">
        <v>0</v>
      </c>
      <c r="D23" s="11" t="s">
        <v>0</v>
      </c>
      <c r="E23" s="11" t="s">
        <v>0</v>
      </c>
      <c r="F23" s="11" t="s">
        <v>0</v>
      </c>
      <c r="G23" s="11" t="s">
        <v>0</v>
      </c>
      <c r="H23" s="11" t="s">
        <v>0</v>
      </c>
      <c r="I23" s="9" t="s">
        <v>48</v>
      </c>
      <c r="J23" s="3">
        <f>+J6+J20</f>
        <v>17976530000</v>
      </c>
      <c r="K23" s="3">
        <f t="shared" ref="K23:M23" si="5">+K6+K20</f>
        <v>1948228000</v>
      </c>
      <c r="L23" s="3">
        <f t="shared" si="5"/>
        <v>1948228000</v>
      </c>
      <c r="M23" s="3">
        <f t="shared" si="5"/>
        <v>17976530000</v>
      </c>
      <c r="N23" s="2"/>
    </row>
    <row r="24" spans="1:14" ht="25.5" customHeight="1" thickTop="1">
      <c r="A24" s="5" t="s">
        <v>52</v>
      </c>
      <c r="B24" s="5"/>
      <c r="C24" s="5"/>
      <c r="D24" s="5"/>
      <c r="E24" s="5"/>
      <c r="F24" s="5"/>
      <c r="G24" s="5"/>
      <c r="H24" s="5"/>
      <c r="I24" s="6"/>
      <c r="J24" s="5"/>
      <c r="K24" s="5"/>
      <c r="L24" s="5"/>
      <c r="M24" s="5"/>
      <c r="N24" s="2"/>
    </row>
    <row r="25" spans="1:14" ht="15" customHeight="1">
      <c r="A25" s="5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2"/>
    </row>
    <row r="26" spans="1:14">
      <c r="A26" s="5" t="s">
        <v>54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4">
      <c r="A27" s="7" t="s">
        <v>55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4">
      <c r="A28" s="7" t="s">
        <v>56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</sheetData>
  <mergeCells count="4">
    <mergeCell ref="A1:M1"/>
    <mergeCell ref="A2:M2"/>
    <mergeCell ref="A3:M3"/>
    <mergeCell ref="K4:M4"/>
  </mergeCells>
  <printOptions horizontalCentered="1"/>
  <pageMargins left="0.78740157480314965" right="0" top="0" bottom="0" header="0.78740157480314965" footer="0.78740157480314965"/>
  <pageSetup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Alterno</cp:lastModifiedBy>
  <cp:lastPrinted>2020-09-04T14:59:14Z</cp:lastPrinted>
  <dcterms:created xsi:type="dcterms:W3CDTF">2019-01-22T12:16:27Z</dcterms:created>
  <dcterms:modified xsi:type="dcterms:W3CDTF">2020-09-04T15:00:13Z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