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OCTUBRE DE 2019\PDF\"/>
    </mc:Choice>
  </mc:AlternateContent>
  <bookViews>
    <workbookView xWindow="240" yWindow="120" windowWidth="18060" windowHeight="7050"/>
  </bookViews>
  <sheets>
    <sheet name="GASTOS DE INVERSION " sheetId="1" r:id="rId1"/>
  </sheets>
  <definedNames>
    <definedName name="_xlnm.Print_Titles" localSheetId="0">'GASTOS DE INVERSION '!$7:$7</definedName>
  </definedNames>
  <calcPr calcId="152511"/>
</workbook>
</file>

<file path=xl/calcChain.xml><?xml version="1.0" encoding="utf-8"?>
<calcChain xmlns="http://schemas.openxmlformats.org/spreadsheetml/2006/main">
  <c r="V35" i="1" l="1"/>
  <c r="V34" i="1"/>
  <c r="V33" i="1"/>
  <c r="V32" i="1"/>
  <c r="S35" i="1"/>
  <c r="R35" i="1"/>
  <c r="Q35" i="1"/>
  <c r="P35" i="1"/>
  <c r="O35" i="1"/>
  <c r="N35" i="1"/>
  <c r="M35" i="1"/>
  <c r="L35" i="1"/>
  <c r="K35" i="1"/>
  <c r="J35" i="1"/>
  <c r="I35" i="1"/>
  <c r="V31" i="1"/>
  <c r="S27" i="1" l="1"/>
  <c r="R27" i="1"/>
  <c r="Q27" i="1"/>
  <c r="P27" i="1"/>
  <c r="O27" i="1"/>
  <c r="M27" i="1"/>
  <c r="L27" i="1"/>
  <c r="K27" i="1"/>
  <c r="J27" i="1"/>
  <c r="I27" i="1"/>
  <c r="S31" i="1"/>
  <c r="R31" i="1"/>
  <c r="Q31" i="1"/>
  <c r="P31" i="1"/>
  <c r="O31" i="1"/>
  <c r="M31" i="1"/>
  <c r="L31" i="1"/>
  <c r="K31" i="1"/>
  <c r="J31" i="1"/>
  <c r="I31" i="1"/>
  <c r="S10" i="1"/>
  <c r="S36" i="1" s="1"/>
  <c r="R10" i="1"/>
  <c r="Q10" i="1"/>
  <c r="P10" i="1"/>
  <c r="P36" i="1" s="1"/>
  <c r="O10" i="1"/>
  <c r="O36" i="1" s="1"/>
  <c r="M10" i="1"/>
  <c r="L10" i="1"/>
  <c r="K10" i="1"/>
  <c r="K36" i="1" s="1"/>
  <c r="J10" i="1"/>
  <c r="J36" i="1" s="1"/>
  <c r="I10" i="1"/>
  <c r="R36" i="1" l="1"/>
  <c r="L36" i="1"/>
  <c r="Q36" i="1"/>
  <c r="I36" i="1"/>
  <c r="M36" i="1"/>
  <c r="N9" i="1"/>
  <c r="N30" i="1"/>
  <c r="N34" i="1"/>
  <c r="N29" i="1"/>
  <c r="N28" i="1"/>
  <c r="N26" i="1"/>
  <c r="N25" i="1"/>
  <c r="N24" i="1"/>
  <c r="N23" i="1"/>
  <c r="N22" i="1"/>
  <c r="N21" i="1"/>
  <c r="N20" i="1"/>
  <c r="N33" i="1"/>
  <c r="N19" i="1"/>
  <c r="N18" i="1"/>
  <c r="N17" i="1"/>
  <c r="N16" i="1"/>
  <c r="N15" i="1"/>
  <c r="N14" i="1"/>
  <c r="N13" i="1"/>
  <c r="N12" i="1"/>
  <c r="N32" i="1"/>
  <c r="N11" i="1"/>
  <c r="N8" i="1"/>
  <c r="W13" i="1" l="1"/>
  <c r="V13" i="1"/>
  <c r="U13" i="1"/>
  <c r="T13" i="1"/>
  <c r="W17" i="1"/>
  <c r="V17" i="1"/>
  <c r="U17" i="1"/>
  <c r="T17" i="1"/>
  <c r="W20" i="1"/>
  <c r="U20" i="1"/>
  <c r="V20" i="1"/>
  <c r="T20" i="1"/>
  <c r="W24" i="1"/>
  <c r="V24" i="1"/>
  <c r="U24" i="1"/>
  <c r="T24" i="1"/>
  <c r="W29" i="1"/>
  <c r="U29" i="1"/>
  <c r="V29" i="1"/>
  <c r="T29" i="1"/>
  <c r="W11" i="1"/>
  <c r="V11" i="1"/>
  <c r="N27" i="1"/>
  <c r="U11" i="1"/>
  <c r="T11" i="1"/>
  <c r="W14" i="1"/>
  <c r="U14" i="1"/>
  <c r="T14" i="1"/>
  <c r="V14" i="1"/>
  <c r="W18" i="1"/>
  <c r="U18" i="1"/>
  <c r="T18" i="1"/>
  <c r="V18" i="1"/>
  <c r="W21" i="1"/>
  <c r="T21" i="1"/>
  <c r="V21" i="1"/>
  <c r="U21" i="1"/>
  <c r="W25" i="1"/>
  <c r="U25" i="1"/>
  <c r="T25" i="1"/>
  <c r="V25" i="1"/>
  <c r="W34" i="1"/>
  <c r="T34" i="1"/>
  <c r="U34" i="1"/>
  <c r="W32" i="1"/>
  <c r="T32" i="1"/>
  <c r="U32" i="1"/>
  <c r="W15" i="1"/>
  <c r="V15" i="1"/>
  <c r="U15" i="1"/>
  <c r="T15" i="1"/>
  <c r="W19" i="1"/>
  <c r="V19" i="1"/>
  <c r="U19" i="1"/>
  <c r="T19" i="1"/>
  <c r="W22" i="1"/>
  <c r="U22" i="1"/>
  <c r="V22" i="1"/>
  <c r="T22" i="1"/>
  <c r="W26" i="1"/>
  <c r="V26" i="1"/>
  <c r="U26" i="1"/>
  <c r="T26" i="1"/>
  <c r="W30" i="1"/>
  <c r="T30" i="1"/>
  <c r="V30" i="1"/>
  <c r="U30" i="1"/>
  <c r="W12" i="1"/>
  <c r="U12" i="1"/>
  <c r="T12" i="1"/>
  <c r="V12" i="1"/>
  <c r="W16" i="1"/>
  <c r="U16" i="1"/>
  <c r="T16" i="1"/>
  <c r="V16" i="1"/>
  <c r="W33" i="1"/>
  <c r="U33" i="1"/>
  <c r="T33" i="1"/>
  <c r="W23" i="1"/>
  <c r="T23" i="1"/>
  <c r="V23" i="1"/>
  <c r="U23" i="1"/>
  <c r="W28" i="1"/>
  <c r="N31" i="1"/>
  <c r="T28" i="1"/>
  <c r="V28" i="1"/>
  <c r="U28" i="1"/>
  <c r="W9" i="1"/>
  <c r="T9" i="1"/>
  <c r="V9" i="1"/>
  <c r="U9" i="1"/>
  <c r="W8" i="1"/>
  <c r="N10" i="1"/>
  <c r="T8" i="1"/>
  <c r="U8" i="1"/>
  <c r="V8" i="1"/>
  <c r="N36" i="1" l="1"/>
  <c r="U35" i="1"/>
  <c r="T35" i="1"/>
  <c r="W35" i="1"/>
  <c r="U31" i="1"/>
  <c r="T31" i="1"/>
  <c r="W31" i="1"/>
  <c r="T27" i="1"/>
  <c r="W27" i="1"/>
  <c r="V27" i="1"/>
  <c r="U27" i="1"/>
  <c r="T10" i="1"/>
  <c r="U10" i="1"/>
  <c r="W10" i="1"/>
  <c r="V10" i="1"/>
  <c r="T36" i="1" l="1"/>
  <c r="V36" i="1"/>
  <c r="U36" i="1"/>
  <c r="W36" i="1"/>
</calcChain>
</file>

<file path=xl/sharedStrings.xml><?xml version="1.0" encoding="utf-8"?>
<sst xmlns="http://schemas.openxmlformats.org/spreadsheetml/2006/main" count="258" uniqueCount="90">
  <si>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</si>
  <si>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</si>
  <si>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</si>
  <si>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</si>
  <si>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</si>
  <si>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</si>
  <si>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</si>
  <si>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</si>
  <si>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</si>
  <si>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</si>
  <si>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</si>
  <si>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</si>
  <si>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</si>
  <si>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</si>
  <si>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</si>
  <si>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</si>
  <si>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</si>
  <si>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</si>
  <si>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</si>
  <si>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</si>
  <si>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</si>
  <si>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</si>
  <si>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</si>
  <si>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</si>
  <si>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</si>
  <si>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</si>
  <si>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</si>
  <si>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</si>
  <si>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</si>
  <si>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</si>
  <si>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</si>
  <si>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</si>
  <si>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</si>
  <si>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</si>
  <si>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</si>
  <si>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</si>
  <si>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</si>
  <si>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</si>
  <si>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</si>
  <si>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</si>
  <si>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</si>
  <si>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</si>
  <si>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</si>
  <si>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</si>
  <si>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</si>
  <si>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</si>
  <si>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</si>
  <si>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</si>
  <si>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</si>
  <si>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</si>
  <si>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</si>
  <si>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</si>
  <si>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</si>
  <si>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</si>
  <si>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</si>
  <si>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</si>
  <si>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</si>
  <si>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</si>
  <si>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</si>
  <si>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</si>
  <si>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</si>
  <si>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</si>
  <si>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AMPLIACIÓN DE LA CAPACIDAD DE LOS SERVICIOS DE LAS TECNOLOGÍAS DE INFORMACIÓN EN EL MINCIT  NACIONAL</t>
  </si>
  <si>
    <t>FORTALECIMIENTO DE LOS SERVICIOS BRINDADOS A LOS USUARIOS DE COMERCIO EXTERIOR A NIVEL  NACIONAL</t>
  </si>
  <si>
    <t xml:space="preserve">GASTOS DE INVERSIÓN </t>
  </si>
  <si>
    <t>APROPIACIÓN SIN COMPROMETER</t>
  </si>
  <si>
    <t xml:space="preserve">APR.VIGENTE DESPUES DE BLOQUEOS </t>
  </si>
  <si>
    <t>COMP/ APR</t>
  </si>
  <si>
    <t>OBLIG/ APR</t>
  </si>
  <si>
    <t>PAGO/ APR</t>
  </si>
  <si>
    <t>MINISTERIO DE COMERCIO INDUSTRIA Y TURISMO</t>
  </si>
  <si>
    <t>EJECUCIÓN PRESUPUESTAL ACUMULADA CON CORTE AL 31 DE OCTUBRE DE 2019</t>
  </si>
  <si>
    <t>VICEMINISTERIO DE DESARROLLO EMPRESARIAL</t>
  </si>
  <si>
    <t xml:space="preserve">SECRETARIA GENERAL </t>
  </si>
  <si>
    <t>VICEMINISTERIO DE TURISMO</t>
  </si>
  <si>
    <t xml:space="preserve">TOTAL GASTOS DE INVERSIÓN </t>
  </si>
  <si>
    <t>GENERADO : NOVIEMBRE 01 DE 2019</t>
  </si>
  <si>
    <t xml:space="preserve">VICEMINISTERIO DE COMERCIO EXTERIOR 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</si>
  <si>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</si>
  <si>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</si>
  <si>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</si>
  <si>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</si>
  <si>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</si>
  <si>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Nota 5: Resolución No. 0169 del 30 de enero de 2019 " Por la cual se efectúa un Traslado en el presupuesto de Inversión de la Sección 3501 Ministerio de Comercio Industria y Turismo, Unidad Ejecutora 3501-01 Gestión General en la vigencia fiscal de 2019"</t>
  </si>
  <si>
    <t>Nota 6: Resolución No. 0867 del 20 de marzo  de 2019 " Por la cual se efectúa una distribución en el presupuesto de Gastos de Funcionamiento del Ministerio de Hacienda y Crédito Público para la vigencia fiscal de 2019"  ($ 1.700.000.000)</t>
  </si>
  <si>
    <t>Nota 7: Resolución No. 107 del 28 de marzo de 2019 " Por la cual se efectúa una distribución del Presupuesto de Inversión contenida en el anexo del Decreto de Liquidación del Presupuesto General de la Nación para la vigencia fiscal 2019" ($ 24.659.180.000)</t>
  </si>
  <si>
    <t>Nota 8: Resolución No.1252 del 25 de abril de 2019 " Por la cual se efectúa una distribución en el presupuesto de Gastos de Funcionamiento del Ministerio de Hacienda y Crédito Público para la vigencia fiscal de 2019"  ($ 6.200.000.000)</t>
  </si>
  <si>
    <t>Nota 9: Resolución No.1269 del 29 de abril de 2019 " Por la cual se efectúa una distribución en el presupuesto de Gastos de Funcionamiento del Ministerio de Hacienda y Crédito Público para la vigencia fiscal de 2019"  ($ 7.000.000.000)</t>
  </si>
  <si>
    <t>Nota 10: Resolución No. 1970 del 25 de junio de 2019 "Por la cual se efectúa una distribución en el Presupuesto de Gastos de Funcionamiento del Ministerio de Hacienda y Crédito Público para la vigencia fiscal de 2019" ($ 10.000.000.000)</t>
  </si>
  <si>
    <t>Nota 11:Resolución No.3101 del 10 de septiembre de 2019 " Por la cual se efectua una distribución en el presupuesto de Gastos de Funcionamiento del Ministerio de Hacienda y Crédito Público para la vigencia fiscal de 2019"  ($ 10.000.000.000)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</si>
</sst>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7"/>
      <color theme="0"/>
      <name val="Arial"/>
      <family val="2"/>
    </font>
    <font>
      <sz val="7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9966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/>
    <xf numFmtId="165" fontId="3" fillId="0" borderId="1" xfId="0" applyNumberFormat="1" applyFont="1" applyFill="1" applyBorder="1" applyAlignment="1">
      <alignment horizontal="right" vertical="center" wrapText="1" readingOrder="1"/>
    </xf>
    <xf numFmtId="164" fontId="3" fillId="0" borderId="1" xfId="0" applyNumberFormat="1" applyFont="1" applyFill="1" applyBorder="1" applyAlignment="1">
      <alignment vertical="center" wrapText="1" readingOrder="1"/>
    </xf>
    <xf numFmtId="165" fontId="3" fillId="0" borderId="1" xfId="0" applyNumberFormat="1" applyFont="1" applyFill="1" applyBorder="1" applyAlignment="1">
      <alignment vertical="center" wrapText="1" readingOrder="1"/>
    </xf>
    <xf numFmtId="165" fontId="4" fillId="0" borderId="1" xfId="0" applyNumberFormat="1" applyFont="1" applyFill="1" applyBorder="1" applyAlignment="1">
      <alignment vertical="center" wrapText="1" readingOrder="1"/>
    </xf>
    <xf numFmtId="10" fontId="4" fillId="0" borderId="1" xfId="0" applyNumberFormat="1" applyFont="1" applyFill="1" applyBorder="1" applyAlignment="1">
      <alignment vertical="center" wrapText="1" readingOrder="1"/>
    </xf>
    <xf numFmtId="10" fontId="4" fillId="0" borderId="0" xfId="0" applyNumberFormat="1" applyFont="1" applyFill="1" applyBorder="1" applyAlignment="1">
      <alignment readingOrder="1"/>
    </xf>
    <xf numFmtId="0" fontId="1" fillId="0" borderId="0" xfId="0" applyFont="1" applyFill="1" applyBorder="1" applyAlignment="1">
      <alignment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left" readingOrder="1"/>
    </xf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readingOrder="1"/>
    </xf>
    <xf numFmtId="0" fontId="1" fillId="0" borderId="0" xfId="0" applyFont="1" applyFill="1" applyBorder="1" applyAlignment="1">
      <alignment horizontal="right"/>
    </xf>
    <xf numFmtId="0" fontId="10" fillId="2" borderId="1" xfId="0" applyNumberFormat="1" applyFont="1" applyFill="1" applyBorder="1" applyAlignment="1">
      <alignment horizontal="left" vertical="center" wrapText="1" readingOrder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164" fontId="10" fillId="2" borderId="1" xfId="0" applyNumberFormat="1" applyFont="1" applyFill="1" applyBorder="1" applyAlignment="1">
      <alignment horizontal="right" vertical="center" wrapText="1" readingOrder="1"/>
    </xf>
    <xf numFmtId="165" fontId="9" fillId="2" borderId="1" xfId="0" applyNumberFormat="1" applyFont="1" applyFill="1" applyBorder="1" applyAlignment="1">
      <alignment horizontal="right" vertical="center" wrapText="1"/>
    </xf>
    <xf numFmtId="10" fontId="9" fillId="2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Continuous" vertical="center" wrapText="1"/>
    </xf>
    <xf numFmtId="0" fontId="11" fillId="0" borderId="0" xfId="0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314325</xdr:colOff>
      <xdr:row>3</xdr:row>
      <xdr:rowOff>9525</xdr:rowOff>
    </xdr:to>
    <xdr:pic>
      <xdr:nvPicPr>
        <xdr:cNvPr id="3" name="Imagen 2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85"/>
  <sheetViews>
    <sheetView showGridLines="0" tabSelected="1" topLeftCell="A34" workbookViewId="0">
      <selection activeCell="S41" sqref="S41"/>
    </sheetView>
  </sheetViews>
  <sheetFormatPr baseColWidth="10" defaultRowHeight="15" x14ac:dyDescent="0.25"/>
  <cols>
    <col min="1" max="1" width="4.7109375" customWidth="1"/>
    <col min="2" max="3" width="5.42578125" customWidth="1"/>
    <col min="4" max="4" width="4.42578125" customWidth="1"/>
    <col min="5" max="5" width="7.5703125" customWidth="1"/>
    <col min="6" max="6" width="5" customWidth="1"/>
    <col min="7" max="7" width="4.42578125" customWidth="1"/>
    <col min="8" max="8" width="24.7109375" customWidth="1"/>
    <col min="9" max="9" width="16" customWidth="1"/>
    <col min="10" max="10" width="15.7109375" customWidth="1"/>
    <col min="11" max="11" width="15" customWidth="1"/>
    <col min="12" max="12" width="17" customWidth="1"/>
    <col min="13" max="13" width="15.5703125" customWidth="1"/>
    <col min="14" max="14" width="16.140625" customWidth="1"/>
    <col min="15" max="15" width="15.7109375" customWidth="1"/>
    <col min="16" max="16" width="14.85546875" customWidth="1"/>
    <col min="17" max="17" width="16.140625" customWidth="1"/>
    <col min="18" max="18" width="15.140625" customWidth="1"/>
    <col min="19" max="19" width="15.28515625" customWidth="1"/>
    <col min="20" max="20" width="14.7109375" customWidth="1"/>
    <col min="21" max="22" width="7" customWidth="1"/>
    <col min="23" max="23" width="6.85546875" customWidth="1"/>
  </cols>
  <sheetData>
    <row r="3" spans="1:27" ht="15.75" x14ac:dyDescent="0.25">
      <c r="A3" s="35" t="s">
        <v>70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7" ht="15.75" x14ac:dyDescent="0.25">
      <c r="A4" s="35" t="s">
        <v>71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7" ht="15.75" x14ac:dyDescent="0.25">
      <c r="A5" s="35" t="s">
        <v>64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27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/>
      <c r="O6" s="1" t="s">
        <v>0</v>
      </c>
      <c r="P6" s="1" t="s">
        <v>0</v>
      </c>
      <c r="Q6" s="1" t="s">
        <v>0</v>
      </c>
      <c r="R6" s="1" t="s">
        <v>0</v>
      </c>
      <c r="S6" s="1" t="s">
        <v>0</v>
      </c>
      <c r="T6" s="34" t="s">
        <v>76</v>
      </c>
      <c r="U6" s="11"/>
      <c r="V6" s="11"/>
      <c r="W6" s="11"/>
    </row>
    <row r="7" spans="1:27" ht="41.25" customHeight="1" thickTop="1" thickBot="1" x14ac:dyDescent="0.3">
      <c r="A7" s="19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  <c r="K7" s="19" t="s">
        <v>11</v>
      </c>
      <c r="L7" s="19" t="s">
        <v>12</v>
      </c>
      <c r="M7" s="19" t="s">
        <v>13</v>
      </c>
      <c r="N7" s="19" t="s">
        <v>66</v>
      </c>
      <c r="O7" s="19" t="s">
        <v>14</v>
      </c>
      <c r="P7" s="19" t="s">
        <v>15</v>
      </c>
      <c r="Q7" s="19" t="s">
        <v>16</v>
      </c>
      <c r="R7" s="19" t="s">
        <v>17</v>
      </c>
      <c r="S7" s="19" t="s">
        <v>18</v>
      </c>
      <c r="T7" s="33" t="s">
        <v>65</v>
      </c>
      <c r="U7" s="33" t="s">
        <v>67</v>
      </c>
      <c r="V7" s="33" t="s">
        <v>68</v>
      </c>
      <c r="W7" s="33" t="s">
        <v>69</v>
      </c>
      <c r="X7" s="20"/>
    </row>
    <row r="8" spans="1:27" ht="96.75" customHeight="1" thickTop="1" thickBot="1" x14ac:dyDescent="0.3">
      <c r="A8" s="9" t="s">
        <v>24</v>
      </c>
      <c r="B8" s="9" t="s">
        <v>25</v>
      </c>
      <c r="C8" s="9" t="s">
        <v>26</v>
      </c>
      <c r="D8" s="9" t="s">
        <v>27</v>
      </c>
      <c r="E8" s="9" t="s">
        <v>19</v>
      </c>
      <c r="F8" s="9" t="s">
        <v>22</v>
      </c>
      <c r="G8" s="9" t="s">
        <v>21</v>
      </c>
      <c r="H8" s="10" t="s">
        <v>28</v>
      </c>
      <c r="I8" s="13">
        <v>4216383673</v>
      </c>
      <c r="J8" s="13">
        <v>0</v>
      </c>
      <c r="K8" s="13">
        <v>0</v>
      </c>
      <c r="L8" s="13">
        <v>4216383673</v>
      </c>
      <c r="M8" s="13">
        <v>0</v>
      </c>
      <c r="N8" s="14">
        <f>+L8-M8</f>
        <v>4216383673</v>
      </c>
      <c r="O8" s="13">
        <v>3410578231.6799998</v>
      </c>
      <c r="P8" s="13">
        <v>805805441.32000005</v>
      </c>
      <c r="Q8" s="13">
        <v>3359192449.0300002</v>
      </c>
      <c r="R8" s="13">
        <v>1806736992.03</v>
      </c>
      <c r="S8" s="13">
        <v>1692541834.03</v>
      </c>
      <c r="T8" s="15">
        <f>+N8-Q8</f>
        <v>857191223.96999979</v>
      </c>
      <c r="U8" s="16">
        <f>+Q8/N8</f>
        <v>0.79669989961798249</v>
      </c>
      <c r="V8" s="16">
        <f>+R8/N8</f>
        <v>0.4285039342125353</v>
      </c>
      <c r="W8" s="16">
        <f>+S8/N8</f>
        <v>0.40142026089047517</v>
      </c>
      <c r="X8" s="17"/>
      <c r="Y8" s="18"/>
      <c r="Z8" s="18"/>
      <c r="AA8" s="18"/>
    </row>
    <row r="9" spans="1:27" ht="80.25" customHeight="1" thickTop="1" thickBot="1" x14ac:dyDescent="0.3">
      <c r="A9" s="9" t="s">
        <v>24</v>
      </c>
      <c r="B9" s="9" t="s">
        <v>25</v>
      </c>
      <c r="C9" s="9" t="s">
        <v>26</v>
      </c>
      <c r="D9" s="9" t="s">
        <v>27</v>
      </c>
      <c r="E9" s="9" t="s">
        <v>19</v>
      </c>
      <c r="F9" s="9" t="s">
        <v>33</v>
      </c>
      <c r="G9" s="9" t="s">
        <v>23</v>
      </c>
      <c r="H9" s="10" t="s">
        <v>63</v>
      </c>
      <c r="I9" s="13">
        <v>5200000000</v>
      </c>
      <c r="J9" s="13">
        <v>0</v>
      </c>
      <c r="K9" s="13">
        <v>0</v>
      </c>
      <c r="L9" s="13">
        <v>5200000000</v>
      </c>
      <c r="M9" s="13">
        <v>0</v>
      </c>
      <c r="N9" s="14">
        <f>+L9-M9</f>
        <v>5200000000</v>
      </c>
      <c r="O9" s="13">
        <v>5156526645.25</v>
      </c>
      <c r="P9" s="13">
        <v>43473354.75</v>
      </c>
      <c r="Q9" s="13">
        <v>4659463474.9099998</v>
      </c>
      <c r="R9" s="13">
        <v>3226951557.4200001</v>
      </c>
      <c r="S9" s="13">
        <v>3109055650.73</v>
      </c>
      <c r="T9" s="15">
        <f t="shared" ref="T9:T36" si="0">+N9-Q9</f>
        <v>540536525.09000015</v>
      </c>
      <c r="U9" s="16">
        <f t="shared" ref="U9:U36" si="1">+Q9/N9</f>
        <v>0.89605066825192303</v>
      </c>
      <c r="V9" s="16">
        <f t="shared" ref="V9:V36" si="2">+R9/N9</f>
        <v>0.62056760719615389</v>
      </c>
      <c r="W9" s="16">
        <f t="shared" ref="W9:W36" si="3">+S9/N9</f>
        <v>0.59789531744807689</v>
      </c>
      <c r="X9" s="17"/>
      <c r="Y9" s="18"/>
      <c r="Z9" s="18"/>
      <c r="AA9" s="18"/>
    </row>
    <row r="10" spans="1:27" ht="67.5" customHeight="1" thickTop="1" thickBot="1" x14ac:dyDescent="0.3">
      <c r="A10" s="29" t="s">
        <v>24</v>
      </c>
      <c r="B10" s="29"/>
      <c r="C10" s="29"/>
      <c r="D10" s="29"/>
      <c r="E10" s="29"/>
      <c r="F10" s="29"/>
      <c r="G10" s="29"/>
      <c r="H10" s="28" t="s">
        <v>77</v>
      </c>
      <c r="I10" s="30">
        <f>+I8+I9</f>
        <v>9416383673</v>
      </c>
      <c r="J10" s="30">
        <f t="shared" ref="J10:S10" si="4">+J8+J9</f>
        <v>0</v>
      </c>
      <c r="K10" s="30">
        <f t="shared" si="4"/>
        <v>0</v>
      </c>
      <c r="L10" s="30">
        <f t="shared" si="4"/>
        <v>9416383673</v>
      </c>
      <c r="M10" s="30">
        <f t="shared" si="4"/>
        <v>0</v>
      </c>
      <c r="N10" s="30">
        <f t="shared" si="4"/>
        <v>9416383673</v>
      </c>
      <c r="O10" s="30">
        <f t="shared" si="4"/>
        <v>8567104876.9300003</v>
      </c>
      <c r="P10" s="30">
        <f t="shared" si="4"/>
        <v>849278796.07000005</v>
      </c>
      <c r="Q10" s="30">
        <f t="shared" si="4"/>
        <v>8018655923.9400005</v>
      </c>
      <c r="R10" s="30">
        <f t="shared" si="4"/>
        <v>5033688549.4499998</v>
      </c>
      <c r="S10" s="30">
        <f t="shared" si="4"/>
        <v>4801597484.7600002</v>
      </c>
      <c r="T10" s="31">
        <f t="shared" si="0"/>
        <v>1397727749.0599995</v>
      </c>
      <c r="U10" s="32">
        <f t="shared" si="1"/>
        <v>0.85156427375960009</v>
      </c>
      <c r="V10" s="32">
        <f t="shared" si="2"/>
        <v>0.53456706143817301</v>
      </c>
      <c r="W10" s="32">
        <f t="shared" si="3"/>
        <v>0.50991948199050408</v>
      </c>
      <c r="X10" s="8"/>
    </row>
    <row r="11" spans="1:27" ht="64.5" customHeight="1" thickTop="1" thickBot="1" x14ac:dyDescent="0.3">
      <c r="A11" s="9" t="s">
        <v>24</v>
      </c>
      <c r="B11" s="9" t="s">
        <v>29</v>
      </c>
      <c r="C11" s="9" t="s">
        <v>26</v>
      </c>
      <c r="D11" s="9" t="s">
        <v>30</v>
      </c>
      <c r="E11" s="9" t="s">
        <v>19</v>
      </c>
      <c r="F11" s="9" t="s">
        <v>31</v>
      </c>
      <c r="G11" s="9" t="s">
        <v>21</v>
      </c>
      <c r="H11" s="10" t="s">
        <v>32</v>
      </c>
      <c r="I11" s="5">
        <v>0</v>
      </c>
      <c r="J11" s="5">
        <v>24659180000</v>
      </c>
      <c r="K11" s="5">
        <v>0</v>
      </c>
      <c r="L11" s="5">
        <v>24659180000</v>
      </c>
      <c r="M11" s="5">
        <v>0</v>
      </c>
      <c r="N11" s="12">
        <f t="shared" ref="N11:N26" si="5">+L11-M11</f>
        <v>24659180000</v>
      </c>
      <c r="O11" s="5">
        <v>24659180000</v>
      </c>
      <c r="P11" s="5">
        <v>0</v>
      </c>
      <c r="Q11" s="5">
        <v>24659180000</v>
      </c>
      <c r="R11" s="5">
        <v>19331534000</v>
      </c>
      <c r="S11" s="5">
        <v>19331534000</v>
      </c>
      <c r="T11" s="6">
        <f t="shared" si="0"/>
        <v>0</v>
      </c>
      <c r="U11" s="7">
        <f t="shared" si="1"/>
        <v>1</v>
      </c>
      <c r="V11" s="7">
        <f t="shared" si="2"/>
        <v>0.783948776885525</v>
      </c>
      <c r="W11" s="7">
        <f t="shared" si="3"/>
        <v>0.783948776885525</v>
      </c>
      <c r="X11" s="8"/>
    </row>
    <row r="12" spans="1:27" ht="76.5" customHeight="1" thickTop="1" thickBot="1" x14ac:dyDescent="0.3">
      <c r="A12" s="9" t="s">
        <v>24</v>
      </c>
      <c r="B12" s="9" t="s">
        <v>29</v>
      </c>
      <c r="C12" s="9" t="s">
        <v>26</v>
      </c>
      <c r="D12" s="9" t="s">
        <v>35</v>
      </c>
      <c r="E12" s="9" t="s">
        <v>19</v>
      </c>
      <c r="F12" s="9" t="s">
        <v>20</v>
      </c>
      <c r="G12" s="9" t="s">
        <v>21</v>
      </c>
      <c r="H12" s="10" t="s">
        <v>36</v>
      </c>
      <c r="I12" s="5">
        <v>1239000000</v>
      </c>
      <c r="J12" s="5">
        <v>0</v>
      </c>
      <c r="K12" s="5">
        <v>0</v>
      </c>
      <c r="L12" s="5">
        <v>1239000000</v>
      </c>
      <c r="M12" s="5">
        <v>148000000</v>
      </c>
      <c r="N12" s="12">
        <f t="shared" si="5"/>
        <v>1091000000</v>
      </c>
      <c r="O12" s="5">
        <v>1090999922</v>
      </c>
      <c r="P12" s="5">
        <v>78</v>
      </c>
      <c r="Q12" s="5">
        <v>1090999922</v>
      </c>
      <c r="R12" s="5">
        <v>152352000</v>
      </c>
      <c r="S12" s="5">
        <v>152352000</v>
      </c>
      <c r="T12" s="6">
        <f t="shared" si="0"/>
        <v>78</v>
      </c>
      <c r="U12" s="7">
        <f t="shared" si="1"/>
        <v>0.99999992850595787</v>
      </c>
      <c r="V12" s="7">
        <f t="shared" si="2"/>
        <v>0.13964436296975252</v>
      </c>
      <c r="W12" s="7">
        <f t="shared" si="3"/>
        <v>0.13964436296975252</v>
      </c>
      <c r="X12" s="8"/>
    </row>
    <row r="13" spans="1:27" ht="84.75" customHeight="1" thickTop="1" thickBot="1" x14ac:dyDescent="0.3">
      <c r="A13" s="9" t="s">
        <v>24</v>
      </c>
      <c r="B13" s="9" t="s">
        <v>29</v>
      </c>
      <c r="C13" s="9" t="s">
        <v>26</v>
      </c>
      <c r="D13" s="9" t="s">
        <v>35</v>
      </c>
      <c r="E13" s="9" t="s">
        <v>19</v>
      </c>
      <c r="F13" s="9" t="s">
        <v>22</v>
      </c>
      <c r="G13" s="9" t="s">
        <v>21</v>
      </c>
      <c r="H13" s="10" t="s">
        <v>36</v>
      </c>
      <c r="I13" s="5">
        <v>4800000000</v>
      </c>
      <c r="J13" s="5">
        <v>0</v>
      </c>
      <c r="K13" s="5">
        <v>0</v>
      </c>
      <c r="L13" s="5">
        <v>4800000000</v>
      </c>
      <c r="M13" s="5">
        <v>0</v>
      </c>
      <c r="N13" s="12">
        <f t="shared" si="5"/>
        <v>4800000000</v>
      </c>
      <c r="O13" s="5">
        <v>4748347812.9899998</v>
      </c>
      <c r="P13" s="5">
        <v>51652187.009999998</v>
      </c>
      <c r="Q13" s="5">
        <v>4712578400.9899998</v>
      </c>
      <c r="R13" s="5">
        <v>2824695338.9899998</v>
      </c>
      <c r="S13" s="5">
        <v>2655249582.9899998</v>
      </c>
      <c r="T13" s="6">
        <f t="shared" si="0"/>
        <v>87421599.010000229</v>
      </c>
      <c r="U13" s="7">
        <f t="shared" si="1"/>
        <v>0.98178716687291667</v>
      </c>
      <c r="V13" s="7">
        <f t="shared" si="2"/>
        <v>0.58847819562291659</v>
      </c>
      <c r="W13" s="7">
        <f t="shared" si="3"/>
        <v>0.55317699645624996</v>
      </c>
      <c r="X13" s="8"/>
    </row>
    <row r="14" spans="1:27" ht="87.75" customHeight="1" thickTop="1" thickBot="1" x14ac:dyDescent="0.3">
      <c r="A14" s="9" t="s">
        <v>24</v>
      </c>
      <c r="B14" s="9" t="s">
        <v>29</v>
      </c>
      <c r="C14" s="9" t="s">
        <v>26</v>
      </c>
      <c r="D14" s="9" t="s">
        <v>37</v>
      </c>
      <c r="E14" s="9" t="s">
        <v>19</v>
      </c>
      <c r="F14" s="9" t="s">
        <v>20</v>
      </c>
      <c r="G14" s="9" t="s">
        <v>21</v>
      </c>
      <c r="H14" s="10" t="s">
        <v>38</v>
      </c>
      <c r="I14" s="5">
        <v>1000000000</v>
      </c>
      <c r="J14" s="5">
        <v>0</v>
      </c>
      <c r="K14" s="5">
        <v>0</v>
      </c>
      <c r="L14" s="5">
        <v>1000000000</v>
      </c>
      <c r="M14" s="5">
        <v>0</v>
      </c>
      <c r="N14" s="12">
        <f t="shared" si="5"/>
        <v>1000000000</v>
      </c>
      <c r="O14" s="5">
        <v>1000000000</v>
      </c>
      <c r="P14" s="5">
        <v>0</v>
      </c>
      <c r="Q14" s="5">
        <v>1000000000</v>
      </c>
      <c r="R14" s="5">
        <v>0</v>
      </c>
      <c r="S14" s="5">
        <v>0</v>
      </c>
      <c r="T14" s="6">
        <f t="shared" si="0"/>
        <v>0</v>
      </c>
      <c r="U14" s="7">
        <f t="shared" si="1"/>
        <v>1</v>
      </c>
      <c r="V14" s="7">
        <f t="shared" si="2"/>
        <v>0</v>
      </c>
      <c r="W14" s="7">
        <f t="shared" si="3"/>
        <v>0</v>
      </c>
      <c r="X14" s="8"/>
    </row>
    <row r="15" spans="1:27" ht="80.25" thickTop="1" thickBot="1" x14ac:dyDescent="0.3">
      <c r="A15" s="9" t="s">
        <v>24</v>
      </c>
      <c r="B15" s="9" t="s">
        <v>29</v>
      </c>
      <c r="C15" s="9" t="s">
        <v>26</v>
      </c>
      <c r="D15" s="9" t="s">
        <v>37</v>
      </c>
      <c r="E15" s="9" t="s">
        <v>19</v>
      </c>
      <c r="F15" s="9" t="s">
        <v>22</v>
      </c>
      <c r="G15" s="9" t="s">
        <v>21</v>
      </c>
      <c r="H15" s="10" t="s">
        <v>38</v>
      </c>
      <c r="I15" s="5">
        <v>19000000000</v>
      </c>
      <c r="J15" s="5">
        <v>0</v>
      </c>
      <c r="K15" s="5">
        <v>0</v>
      </c>
      <c r="L15" s="5">
        <v>19000000000</v>
      </c>
      <c r="M15" s="5">
        <v>0</v>
      </c>
      <c r="N15" s="12">
        <f t="shared" si="5"/>
        <v>19000000000</v>
      </c>
      <c r="O15" s="5">
        <v>19000000000</v>
      </c>
      <c r="P15" s="5">
        <v>0</v>
      </c>
      <c r="Q15" s="5">
        <v>19000000000</v>
      </c>
      <c r="R15" s="5">
        <v>6680000000</v>
      </c>
      <c r="S15" s="5">
        <v>6680000000</v>
      </c>
      <c r="T15" s="6">
        <f t="shared" si="0"/>
        <v>0</v>
      </c>
      <c r="U15" s="7">
        <f t="shared" si="1"/>
        <v>1</v>
      </c>
      <c r="V15" s="7">
        <f t="shared" si="2"/>
        <v>0.35157894736842105</v>
      </c>
      <c r="W15" s="7">
        <f t="shared" si="3"/>
        <v>0.35157894736842105</v>
      </c>
      <c r="X15" s="8"/>
    </row>
    <row r="16" spans="1:27" ht="75.75" customHeight="1" thickTop="1" thickBot="1" x14ac:dyDescent="0.3">
      <c r="A16" s="9" t="s">
        <v>24</v>
      </c>
      <c r="B16" s="9" t="s">
        <v>29</v>
      </c>
      <c r="C16" s="9" t="s">
        <v>26</v>
      </c>
      <c r="D16" s="9" t="s">
        <v>39</v>
      </c>
      <c r="E16" s="9" t="s">
        <v>19</v>
      </c>
      <c r="F16" s="9" t="s">
        <v>20</v>
      </c>
      <c r="G16" s="9" t="s">
        <v>21</v>
      </c>
      <c r="H16" s="10" t="s">
        <v>40</v>
      </c>
      <c r="I16" s="5">
        <v>1000000000</v>
      </c>
      <c r="J16" s="5">
        <v>0</v>
      </c>
      <c r="K16" s="5">
        <v>0</v>
      </c>
      <c r="L16" s="5">
        <v>1000000000</v>
      </c>
      <c r="M16" s="5">
        <v>0</v>
      </c>
      <c r="N16" s="12">
        <f t="shared" si="5"/>
        <v>1000000000</v>
      </c>
      <c r="O16" s="5">
        <v>1000000000</v>
      </c>
      <c r="P16" s="5">
        <v>0</v>
      </c>
      <c r="Q16" s="5">
        <v>1000000000</v>
      </c>
      <c r="R16" s="5">
        <v>1000000000</v>
      </c>
      <c r="S16" s="5">
        <v>1000000000</v>
      </c>
      <c r="T16" s="6">
        <f t="shared" si="0"/>
        <v>0</v>
      </c>
      <c r="U16" s="7">
        <f t="shared" si="1"/>
        <v>1</v>
      </c>
      <c r="V16" s="7">
        <f t="shared" si="2"/>
        <v>1</v>
      </c>
      <c r="W16" s="7">
        <f t="shared" si="3"/>
        <v>1</v>
      </c>
      <c r="X16" s="8"/>
    </row>
    <row r="17" spans="1:24" ht="63.75" customHeight="1" thickTop="1" thickBot="1" x14ac:dyDescent="0.3">
      <c r="A17" s="9" t="s">
        <v>24</v>
      </c>
      <c r="B17" s="9" t="s">
        <v>29</v>
      </c>
      <c r="C17" s="9" t="s">
        <v>26</v>
      </c>
      <c r="D17" s="9" t="s">
        <v>41</v>
      </c>
      <c r="E17" s="9" t="s">
        <v>19</v>
      </c>
      <c r="F17" s="9" t="s">
        <v>20</v>
      </c>
      <c r="G17" s="9" t="s">
        <v>21</v>
      </c>
      <c r="H17" s="10" t="s">
        <v>42</v>
      </c>
      <c r="I17" s="5">
        <v>1000000000</v>
      </c>
      <c r="J17" s="5">
        <v>0</v>
      </c>
      <c r="K17" s="5">
        <v>0</v>
      </c>
      <c r="L17" s="5">
        <v>1000000000</v>
      </c>
      <c r="M17" s="5">
        <v>0</v>
      </c>
      <c r="N17" s="12">
        <f t="shared" si="5"/>
        <v>1000000000</v>
      </c>
      <c r="O17" s="5">
        <v>994135910</v>
      </c>
      <c r="P17" s="5">
        <v>5864090</v>
      </c>
      <c r="Q17" s="5">
        <v>994135910</v>
      </c>
      <c r="R17" s="5">
        <v>904135910</v>
      </c>
      <c r="S17" s="5">
        <v>904135910</v>
      </c>
      <c r="T17" s="6">
        <f t="shared" si="0"/>
        <v>5864090</v>
      </c>
      <c r="U17" s="7">
        <f t="shared" si="1"/>
        <v>0.99413591000000001</v>
      </c>
      <c r="V17" s="7">
        <f t="shared" si="2"/>
        <v>0.90413591000000004</v>
      </c>
      <c r="W17" s="7">
        <f t="shared" si="3"/>
        <v>0.90413591000000004</v>
      </c>
      <c r="X17" s="8"/>
    </row>
    <row r="18" spans="1:24" ht="68.25" customHeight="1" thickTop="1" thickBot="1" x14ac:dyDescent="0.3">
      <c r="A18" s="9" t="s">
        <v>24</v>
      </c>
      <c r="B18" s="9" t="s">
        <v>29</v>
      </c>
      <c r="C18" s="9" t="s">
        <v>26</v>
      </c>
      <c r="D18" s="9" t="s">
        <v>41</v>
      </c>
      <c r="E18" s="9" t="s">
        <v>19</v>
      </c>
      <c r="F18" s="9" t="s">
        <v>22</v>
      </c>
      <c r="G18" s="9" t="s">
        <v>21</v>
      </c>
      <c r="H18" s="10" t="s">
        <v>42</v>
      </c>
      <c r="I18" s="5">
        <v>6200000000</v>
      </c>
      <c r="J18" s="5">
        <v>1400000000</v>
      </c>
      <c r="K18" s="5">
        <v>0</v>
      </c>
      <c r="L18" s="5">
        <v>7600000000</v>
      </c>
      <c r="M18" s="5">
        <v>0</v>
      </c>
      <c r="N18" s="12">
        <f t="shared" si="5"/>
        <v>7600000000</v>
      </c>
      <c r="O18" s="5">
        <v>7468445487.25</v>
      </c>
      <c r="P18" s="5">
        <v>131554512.75</v>
      </c>
      <c r="Q18" s="5">
        <v>7217037211.75</v>
      </c>
      <c r="R18" s="5">
        <v>5972579601.75</v>
      </c>
      <c r="S18" s="5">
        <v>5798238342.75</v>
      </c>
      <c r="T18" s="6">
        <f t="shared" si="0"/>
        <v>382962788.25</v>
      </c>
      <c r="U18" s="7">
        <f t="shared" si="1"/>
        <v>0.94961015944078953</v>
      </c>
      <c r="V18" s="7">
        <f t="shared" si="2"/>
        <v>0.7858657370723684</v>
      </c>
      <c r="W18" s="7">
        <f t="shared" si="3"/>
        <v>0.76292609773026321</v>
      </c>
      <c r="X18" s="8"/>
    </row>
    <row r="19" spans="1:24" ht="79.5" customHeight="1" thickTop="1" thickBot="1" x14ac:dyDescent="0.3">
      <c r="A19" s="9" t="s">
        <v>24</v>
      </c>
      <c r="B19" s="9" t="s">
        <v>29</v>
      </c>
      <c r="C19" s="9" t="s">
        <v>26</v>
      </c>
      <c r="D19" s="9" t="s">
        <v>43</v>
      </c>
      <c r="E19" s="9" t="s">
        <v>19</v>
      </c>
      <c r="F19" s="9" t="s">
        <v>22</v>
      </c>
      <c r="G19" s="9" t="s">
        <v>21</v>
      </c>
      <c r="H19" s="10" t="s">
        <v>44</v>
      </c>
      <c r="I19" s="5">
        <v>14973355723</v>
      </c>
      <c r="J19" s="5">
        <v>0</v>
      </c>
      <c r="K19" s="5">
        <v>0</v>
      </c>
      <c r="L19" s="5">
        <v>14973355723</v>
      </c>
      <c r="M19" s="5">
        <v>0</v>
      </c>
      <c r="N19" s="12">
        <f t="shared" si="5"/>
        <v>14973355723</v>
      </c>
      <c r="O19" s="5">
        <v>14902848571.5</v>
      </c>
      <c r="P19" s="5">
        <v>70507151.5</v>
      </c>
      <c r="Q19" s="5">
        <v>14697122499.5</v>
      </c>
      <c r="R19" s="5">
        <v>9036198037.5</v>
      </c>
      <c r="S19" s="5">
        <v>8993880943.5</v>
      </c>
      <c r="T19" s="6">
        <f t="shared" si="0"/>
        <v>276233223.5</v>
      </c>
      <c r="U19" s="7">
        <f t="shared" si="1"/>
        <v>0.98155168229419087</v>
      </c>
      <c r="V19" s="7">
        <f t="shared" si="2"/>
        <v>0.60348516422540077</v>
      </c>
      <c r="W19" s="7">
        <f t="shared" si="3"/>
        <v>0.60065900456000276</v>
      </c>
      <c r="X19" s="8"/>
    </row>
    <row r="20" spans="1:24" ht="72" customHeight="1" thickTop="1" thickBot="1" x14ac:dyDescent="0.3">
      <c r="A20" s="9" t="s">
        <v>24</v>
      </c>
      <c r="B20" s="9" t="s">
        <v>29</v>
      </c>
      <c r="C20" s="9" t="s">
        <v>26</v>
      </c>
      <c r="D20" s="9" t="s">
        <v>47</v>
      </c>
      <c r="E20" s="9" t="s">
        <v>19</v>
      </c>
      <c r="F20" s="9" t="s">
        <v>20</v>
      </c>
      <c r="G20" s="9" t="s">
        <v>21</v>
      </c>
      <c r="H20" s="10" t="s">
        <v>48</v>
      </c>
      <c r="I20" s="5">
        <v>1000000000</v>
      </c>
      <c r="J20" s="5">
        <v>0</v>
      </c>
      <c r="K20" s="5">
        <v>0</v>
      </c>
      <c r="L20" s="5">
        <v>1000000000</v>
      </c>
      <c r="M20" s="5">
        <v>0</v>
      </c>
      <c r="N20" s="12">
        <f t="shared" si="5"/>
        <v>1000000000</v>
      </c>
      <c r="O20" s="5">
        <v>1000000000</v>
      </c>
      <c r="P20" s="5">
        <v>0</v>
      </c>
      <c r="Q20" s="5">
        <v>1000000000</v>
      </c>
      <c r="R20" s="5">
        <v>0</v>
      </c>
      <c r="S20" s="5">
        <v>0</v>
      </c>
      <c r="T20" s="6">
        <f t="shared" si="0"/>
        <v>0</v>
      </c>
      <c r="U20" s="7">
        <f t="shared" si="1"/>
        <v>1</v>
      </c>
      <c r="V20" s="7">
        <f t="shared" si="2"/>
        <v>0</v>
      </c>
      <c r="W20" s="7">
        <f t="shared" si="3"/>
        <v>0</v>
      </c>
      <c r="X20" s="8"/>
    </row>
    <row r="21" spans="1:24" ht="60.75" customHeight="1" thickTop="1" thickBot="1" x14ac:dyDescent="0.3">
      <c r="A21" s="9" t="s">
        <v>24</v>
      </c>
      <c r="B21" s="9" t="s">
        <v>29</v>
      </c>
      <c r="C21" s="9" t="s">
        <v>26</v>
      </c>
      <c r="D21" s="9" t="s">
        <v>47</v>
      </c>
      <c r="E21" s="9" t="s">
        <v>19</v>
      </c>
      <c r="F21" s="9" t="s">
        <v>22</v>
      </c>
      <c r="G21" s="9" t="s">
        <v>21</v>
      </c>
      <c r="H21" s="10" t="s">
        <v>48</v>
      </c>
      <c r="I21" s="5">
        <v>2500000000</v>
      </c>
      <c r="J21" s="5">
        <v>0</v>
      </c>
      <c r="K21" s="5">
        <v>1400000000</v>
      </c>
      <c r="L21" s="5">
        <v>1100000000</v>
      </c>
      <c r="M21" s="5">
        <v>0</v>
      </c>
      <c r="N21" s="12">
        <f t="shared" si="5"/>
        <v>1100000000</v>
      </c>
      <c r="O21" s="5">
        <v>1070000000</v>
      </c>
      <c r="P21" s="5">
        <v>30000000</v>
      </c>
      <c r="Q21" s="5">
        <v>1045000000</v>
      </c>
      <c r="R21" s="5">
        <v>0</v>
      </c>
      <c r="S21" s="5">
        <v>0</v>
      </c>
      <c r="T21" s="6">
        <f t="shared" si="0"/>
        <v>55000000</v>
      </c>
      <c r="U21" s="7">
        <f t="shared" si="1"/>
        <v>0.95</v>
      </c>
      <c r="V21" s="7">
        <f t="shared" si="2"/>
        <v>0</v>
      </c>
      <c r="W21" s="7">
        <f t="shared" si="3"/>
        <v>0</v>
      </c>
      <c r="X21" s="8"/>
    </row>
    <row r="22" spans="1:24" ht="102.75" thickTop="1" thickBot="1" x14ac:dyDescent="0.3">
      <c r="A22" s="9" t="s">
        <v>24</v>
      </c>
      <c r="B22" s="9" t="s">
        <v>29</v>
      </c>
      <c r="C22" s="9" t="s">
        <v>26</v>
      </c>
      <c r="D22" s="9" t="s">
        <v>49</v>
      </c>
      <c r="E22" s="9" t="s">
        <v>19</v>
      </c>
      <c r="F22" s="9" t="s">
        <v>20</v>
      </c>
      <c r="G22" s="9" t="s">
        <v>21</v>
      </c>
      <c r="H22" s="10" t="s">
        <v>50</v>
      </c>
      <c r="I22" s="5">
        <v>1029000000</v>
      </c>
      <c r="J22" s="5">
        <v>0</v>
      </c>
      <c r="K22" s="5">
        <v>0</v>
      </c>
      <c r="L22" s="5">
        <v>1029000000</v>
      </c>
      <c r="M22" s="5">
        <v>0</v>
      </c>
      <c r="N22" s="12">
        <f t="shared" si="5"/>
        <v>1029000000</v>
      </c>
      <c r="O22" s="5">
        <v>995850974</v>
      </c>
      <c r="P22" s="5">
        <v>33149026</v>
      </c>
      <c r="Q22" s="5">
        <v>993706098</v>
      </c>
      <c r="R22" s="5">
        <v>743241246</v>
      </c>
      <c r="S22" s="5">
        <v>743241246</v>
      </c>
      <c r="T22" s="6">
        <f t="shared" si="0"/>
        <v>35293902</v>
      </c>
      <c r="U22" s="7">
        <f t="shared" si="1"/>
        <v>0.96570077551020406</v>
      </c>
      <c r="V22" s="7">
        <f t="shared" si="2"/>
        <v>0.72229469970845483</v>
      </c>
      <c r="W22" s="7">
        <f t="shared" si="3"/>
        <v>0.72229469970845483</v>
      </c>
      <c r="X22" s="8"/>
    </row>
    <row r="23" spans="1:24" ht="108.75" customHeight="1" thickTop="1" thickBot="1" x14ac:dyDescent="0.3">
      <c r="A23" s="9" t="s">
        <v>24</v>
      </c>
      <c r="B23" s="9" t="s">
        <v>29</v>
      </c>
      <c r="C23" s="9" t="s">
        <v>26</v>
      </c>
      <c r="D23" s="9" t="s">
        <v>49</v>
      </c>
      <c r="E23" s="9" t="s">
        <v>19</v>
      </c>
      <c r="F23" s="9" t="s">
        <v>22</v>
      </c>
      <c r="G23" s="9" t="s">
        <v>21</v>
      </c>
      <c r="H23" s="10" t="s">
        <v>50</v>
      </c>
      <c r="I23" s="5">
        <v>3971000000</v>
      </c>
      <c r="J23" s="5">
        <v>0</v>
      </c>
      <c r="K23" s="5">
        <v>0</v>
      </c>
      <c r="L23" s="5">
        <v>3971000000</v>
      </c>
      <c r="M23" s="5">
        <v>0</v>
      </c>
      <c r="N23" s="12">
        <f t="shared" si="5"/>
        <v>3971000000</v>
      </c>
      <c r="O23" s="5">
        <v>3934990541.6999998</v>
      </c>
      <c r="P23" s="5">
        <v>36009458.299999997</v>
      </c>
      <c r="Q23" s="5">
        <v>3934990541.6999998</v>
      </c>
      <c r="R23" s="5">
        <v>3505017728.6999998</v>
      </c>
      <c r="S23" s="5">
        <v>3497250291.0700002</v>
      </c>
      <c r="T23" s="6">
        <f t="shared" si="0"/>
        <v>36009458.300000191</v>
      </c>
      <c r="U23" s="7">
        <f t="shared" si="1"/>
        <v>0.99093189163938544</v>
      </c>
      <c r="V23" s="7">
        <f t="shared" si="2"/>
        <v>0.882653671291866</v>
      </c>
      <c r="W23" s="7">
        <f t="shared" si="3"/>
        <v>0.88069763058927231</v>
      </c>
      <c r="X23" s="8"/>
    </row>
    <row r="24" spans="1:24" ht="61.5" customHeight="1" thickTop="1" thickBot="1" x14ac:dyDescent="0.3">
      <c r="A24" s="9" t="s">
        <v>24</v>
      </c>
      <c r="B24" s="9" t="s">
        <v>51</v>
      </c>
      <c r="C24" s="9" t="s">
        <v>26</v>
      </c>
      <c r="D24" s="9" t="s">
        <v>52</v>
      </c>
      <c r="E24" s="9" t="s">
        <v>19</v>
      </c>
      <c r="F24" s="9" t="s">
        <v>22</v>
      </c>
      <c r="G24" s="9" t="s">
        <v>21</v>
      </c>
      <c r="H24" s="10" t="s">
        <v>53</v>
      </c>
      <c r="I24" s="5">
        <v>180000000</v>
      </c>
      <c r="J24" s="5">
        <v>0</v>
      </c>
      <c r="K24" s="5">
        <v>0</v>
      </c>
      <c r="L24" s="5">
        <v>180000000</v>
      </c>
      <c r="M24" s="5">
        <v>0</v>
      </c>
      <c r="N24" s="12">
        <f t="shared" si="5"/>
        <v>180000000</v>
      </c>
      <c r="O24" s="5">
        <v>140777551</v>
      </c>
      <c r="P24" s="5">
        <v>39222449</v>
      </c>
      <c r="Q24" s="5">
        <v>140777551</v>
      </c>
      <c r="R24" s="5">
        <v>41232367</v>
      </c>
      <c r="S24" s="5">
        <v>41232367</v>
      </c>
      <c r="T24" s="6">
        <f t="shared" si="0"/>
        <v>39222449</v>
      </c>
      <c r="U24" s="7">
        <f t="shared" si="1"/>
        <v>0.78209750555555557</v>
      </c>
      <c r="V24" s="7">
        <f t="shared" si="2"/>
        <v>0.22906870555555556</v>
      </c>
      <c r="W24" s="7">
        <f t="shared" si="3"/>
        <v>0.22906870555555556</v>
      </c>
      <c r="X24" s="8"/>
    </row>
    <row r="25" spans="1:24" ht="123" customHeight="1" thickTop="1" thickBot="1" x14ac:dyDescent="0.3">
      <c r="A25" s="9" t="s">
        <v>24</v>
      </c>
      <c r="B25" s="9" t="s">
        <v>51</v>
      </c>
      <c r="C25" s="9" t="s">
        <v>26</v>
      </c>
      <c r="D25" s="9" t="s">
        <v>54</v>
      </c>
      <c r="E25" s="9" t="s">
        <v>19</v>
      </c>
      <c r="F25" s="9" t="s">
        <v>22</v>
      </c>
      <c r="G25" s="9" t="s">
        <v>21</v>
      </c>
      <c r="H25" s="10" t="s">
        <v>55</v>
      </c>
      <c r="I25" s="5">
        <v>300000000</v>
      </c>
      <c r="J25" s="5">
        <v>0</v>
      </c>
      <c r="K25" s="5">
        <v>0</v>
      </c>
      <c r="L25" s="5">
        <v>300000000</v>
      </c>
      <c r="M25" s="5">
        <v>0</v>
      </c>
      <c r="N25" s="12">
        <f t="shared" si="5"/>
        <v>300000000</v>
      </c>
      <c r="O25" s="5">
        <v>274444680</v>
      </c>
      <c r="P25" s="5">
        <v>25555320</v>
      </c>
      <c r="Q25" s="5">
        <v>5000000</v>
      </c>
      <c r="R25" s="5">
        <v>5000000</v>
      </c>
      <c r="S25" s="5">
        <v>5000000</v>
      </c>
      <c r="T25" s="6">
        <f t="shared" si="0"/>
        <v>295000000</v>
      </c>
      <c r="U25" s="7">
        <f t="shared" si="1"/>
        <v>1.6666666666666666E-2</v>
      </c>
      <c r="V25" s="7">
        <f t="shared" si="2"/>
        <v>1.6666666666666666E-2</v>
      </c>
      <c r="W25" s="7">
        <f t="shared" si="3"/>
        <v>1.6666666666666666E-2</v>
      </c>
      <c r="X25" s="8"/>
    </row>
    <row r="26" spans="1:24" ht="90" customHeight="1" thickTop="1" thickBot="1" x14ac:dyDescent="0.3">
      <c r="A26" s="9" t="s">
        <v>24</v>
      </c>
      <c r="B26" s="9" t="s">
        <v>51</v>
      </c>
      <c r="C26" s="9" t="s">
        <v>26</v>
      </c>
      <c r="D26" s="9" t="s">
        <v>56</v>
      </c>
      <c r="E26" s="9" t="s">
        <v>19</v>
      </c>
      <c r="F26" s="9" t="s">
        <v>22</v>
      </c>
      <c r="G26" s="9" t="s">
        <v>21</v>
      </c>
      <c r="H26" s="10" t="s">
        <v>57</v>
      </c>
      <c r="I26" s="5">
        <v>140000557</v>
      </c>
      <c r="J26" s="5">
        <v>0</v>
      </c>
      <c r="K26" s="5">
        <v>0</v>
      </c>
      <c r="L26" s="5">
        <v>140000557</v>
      </c>
      <c r="M26" s="5">
        <v>0</v>
      </c>
      <c r="N26" s="12">
        <f t="shared" si="5"/>
        <v>140000557</v>
      </c>
      <c r="O26" s="5">
        <v>113777464.13</v>
      </c>
      <c r="P26" s="5">
        <v>26223092.870000001</v>
      </c>
      <c r="Q26" s="5">
        <v>110602970.63</v>
      </c>
      <c r="R26" s="5">
        <v>90295044.629999995</v>
      </c>
      <c r="S26" s="5">
        <v>90295044.629999995</v>
      </c>
      <c r="T26" s="6">
        <f t="shared" si="0"/>
        <v>29397586.370000005</v>
      </c>
      <c r="U26" s="7">
        <f t="shared" si="1"/>
        <v>0.79001807564237048</v>
      </c>
      <c r="V26" s="7">
        <f t="shared" si="2"/>
        <v>0.64496203847246114</v>
      </c>
      <c r="W26" s="7">
        <f t="shared" si="3"/>
        <v>0.64496203847246114</v>
      </c>
      <c r="X26" s="8"/>
    </row>
    <row r="27" spans="1:24" ht="48" customHeight="1" thickTop="1" thickBot="1" x14ac:dyDescent="0.3">
      <c r="A27" s="29" t="s">
        <v>24</v>
      </c>
      <c r="B27" s="29"/>
      <c r="C27" s="29"/>
      <c r="D27" s="29"/>
      <c r="E27" s="29"/>
      <c r="F27" s="29"/>
      <c r="G27" s="29"/>
      <c r="H27" s="28" t="s">
        <v>72</v>
      </c>
      <c r="I27" s="30">
        <f>SUM(I11:I26)</f>
        <v>58332356280</v>
      </c>
      <c r="J27" s="30">
        <f t="shared" ref="J27:S27" si="6">SUM(J11:J26)</f>
        <v>26059180000</v>
      </c>
      <c r="K27" s="30">
        <f t="shared" si="6"/>
        <v>1400000000</v>
      </c>
      <c r="L27" s="30">
        <f t="shared" si="6"/>
        <v>82991536280</v>
      </c>
      <c r="M27" s="30">
        <f t="shared" si="6"/>
        <v>148000000</v>
      </c>
      <c r="N27" s="30">
        <f t="shared" si="6"/>
        <v>82843536280</v>
      </c>
      <c r="O27" s="30">
        <f t="shared" si="6"/>
        <v>82393798914.569992</v>
      </c>
      <c r="P27" s="30">
        <f t="shared" si="6"/>
        <v>449737365.43000001</v>
      </c>
      <c r="Q27" s="30">
        <f t="shared" si="6"/>
        <v>81601131105.569992</v>
      </c>
      <c r="R27" s="30">
        <f t="shared" si="6"/>
        <v>50286281274.569992</v>
      </c>
      <c r="S27" s="30">
        <f t="shared" si="6"/>
        <v>49892409727.939995</v>
      </c>
      <c r="T27" s="31">
        <f t="shared" si="0"/>
        <v>1242405174.4300079</v>
      </c>
      <c r="U27" s="32">
        <f t="shared" si="1"/>
        <v>0.98500299202304875</v>
      </c>
      <c r="V27" s="32">
        <f t="shared" si="2"/>
        <v>0.60700307510545093</v>
      </c>
      <c r="W27" s="32">
        <f t="shared" si="3"/>
        <v>0.60224867223569944</v>
      </c>
      <c r="X27" s="8"/>
    </row>
    <row r="28" spans="1:24" ht="75" customHeight="1" thickTop="1" thickBot="1" x14ac:dyDescent="0.3">
      <c r="A28" s="9" t="s">
        <v>24</v>
      </c>
      <c r="B28" s="9" t="s">
        <v>58</v>
      </c>
      <c r="C28" s="9" t="s">
        <v>26</v>
      </c>
      <c r="D28" s="9" t="s">
        <v>27</v>
      </c>
      <c r="E28" s="9" t="s">
        <v>19</v>
      </c>
      <c r="F28" s="9" t="s">
        <v>20</v>
      </c>
      <c r="G28" s="9" t="s">
        <v>21</v>
      </c>
      <c r="H28" s="10" t="s">
        <v>59</v>
      </c>
      <c r="I28" s="5">
        <v>380000000</v>
      </c>
      <c r="J28" s="5">
        <v>0</v>
      </c>
      <c r="K28" s="5">
        <v>0</v>
      </c>
      <c r="L28" s="5">
        <v>380000000</v>
      </c>
      <c r="M28" s="5">
        <v>0</v>
      </c>
      <c r="N28" s="12">
        <f>+L28-M28</f>
        <v>380000000</v>
      </c>
      <c r="O28" s="5">
        <v>380000000</v>
      </c>
      <c r="P28" s="5">
        <v>0</v>
      </c>
      <c r="Q28" s="5">
        <v>156077770</v>
      </c>
      <c r="R28" s="5">
        <v>45176560</v>
      </c>
      <c r="S28" s="5">
        <v>36705955</v>
      </c>
      <c r="T28" s="6">
        <f t="shared" si="0"/>
        <v>223922230</v>
      </c>
      <c r="U28" s="7">
        <f t="shared" si="1"/>
        <v>0.41073097368421052</v>
      </c>
      <c r="V28" s="7">
        <f t="shared" si="2"/>
        <v>0.11888568421052631</v>
      </c>
      <c r="W28" s="7">
        <f t="shared" si="3"/>
        <v>9.659461842105263E-2</v>
      </c>
      <c r="X28" s="8"/>
    </row>
    <row r="29" spans="1:24" ht="74.25" customHeight="1" thickTop="1" thickBot="1" x14ac:dyDescent="0.3">
      <c r="A29" s="9" t="s">
        <v>24</v>
      </c>
      <c r="B29" s="9" t="s">
        <v>58</v>
      </c>
      <c r="C29" s="9" t="s">
        <v>26</v>
      </c>
      <c r="D29" s="9" t="s">
        <v>27</v>
      </c>
      <c r="E29" s="9" t="s">
        <v>19</v>
      </c>
      <c r="F29" s="9" t="s">
        <v>22</v>
      </c>
      <c r="G29" s="9" t="s">
        <v>21</v>
      </c>
      <c r="H29" s="10" t="s">
        <v>59</v>
      </c>
      <c r="I29" s="5">
        <v>1010754503</v>
      </c>
      <c r="J29" s="5">
        <v>0</v>
      </c>
      <c r="K29" s="5">
        <v>0</v>
      </c>
      <c r="L29" s="5">
        <v>1010754503</v>
      </c>
      <c r="M29" s="5">
        <v>0</v>
      </c>
      <c r="N29" s="12">
        <f>+L29-M29</f>
        <v>1010754503</v>
      </c>
      <c r="O29" s="5">
        <v>950000707.5</v>
      </c>
      <c r="P29" s="5">
        <v>60753795.5</v>
      </c>
      <c r="Q29" s="5">
        <v>689926338.5</v>
      </c>
      <c r="R29" s="5">
        <v>506654484</v>
      </c>
      <c r="S29" s="5">
        <v>443708911</v>
      </c>
      <c r="T29" s="6">
        <f t="shared" si="0"/>
        <v>320828164.5</v>
      </c>
      <c r="U29" s="7">
        <f t="shared" si="1"/>
        <v>0.68258547100432754</v>
      </c>
      <c r="V29" s="7">
        <f t="shared" si="2"/>
        <v>0.50126364265131551</v>
      </c>
      <c r="W29" s="7">
        <f t="shared" si="3"/>
        <v>0.43898781522420782</v>
      </c>
      <c r="X29" s="8"/>
    </row>
    <row r="30" spans="1:24" ht="64.5" customHeight="1" thickTop="1" thickBot="1" x14ac:dyDescent="0.3">
      <c r="A30" s="9" t="s">
        <v>24</v>
      </c>
      <c r="B30" s="9" t="s">
        <v>58</v>
      </c>
      <c r="C30" s="9" t="s">
        <v>26</v>
      </c>
      <c r="D30" s="9" t="s">
        <v>52</v>
      </c>
      <c r="E30" s="9" t="s">
        <v>19</v>
      </c>
      <c r="F30" s="9" t="s">
        <v>22</v>
      </c>
      <c r="G30" s="9" t="s">
        <v>21</v>
      </c>
      <c r="H30" s="10" t="s">
        <v>62</v>
      </c>
      <c r="I30" s="5">
        <v>2180700116</v>
      </c>
      <c r="J30" s="5">
        <v>0</v>
      </c>
      <c r="K30" s="5">
        <v>0</v>
      </c>
      <c r="L30" s="5">
        <v>2180700116</v>
      </c>
      <c r="M30" s="5">
        <v>0</v>
      </c>
      <c r="N30" s="12">
        <f>+L30-M30</f>
        <v>2180700116</v>
      </c>
      <c r="O30" s="5">
        <v>2176171613.46</v>
      </c>
      <c r="P30" s="5">
        <v>4528502.54</v>
      </c>
      <c r="Q30" s="5">
        <v>2176171613.46</v>
      </c>
      <c r="R30" s="5">
        <v>1793015029</v>
      </c>
      <c r="S30" s="5">
        <v>1642449397</v>
      </c>
      <c r="T30" s="6">
        <f t="shared" si="0"/>
        <v>4528502.5399999619</v>
      </c>
      <c r="U30" s="7">
        <f t="shared" si="1"/>
        <v>0.99792337217448013</v>
      </c>
      <c r="V30" s="7">
        <f t="shared" si="2"/>
        <v>0.82221989894184977</v>
      </c>
      <c r="W30" s="7">
        <f t="shared" si="3"/>
        <v>0.75317526924000033</v>
      </c>
      <c r="X30" s="8"/>
    </row>
    <row r="31" spans="1:24" ht="34.5" customHeight="1" thickTop="1" thickBot="1" x14ac:dyDescent="0.3">
      <c r="A31" s="29" t="s">
        <v>24</v>
      </c>
      <c r="B31" s="29"/>
      <c r="C31" s="29"/>
      <c r="D31" s="29"/>
      <c r="E31" s="29"/>
      <c r="F31" s="29"/>
      <c r="G31" s="29"/>
      <c r="H31" s="28" t="s">
        <v>73</v>
      </c>
      <c r="I31" s="30">
        <f>SUM(I28:I30)</f>
        <v>3571454619</v>
      </c>
      <c r="J31" s="30">
        <f t="shared" ref="J31:S31" si="7">SUM(J28:J30)</f>
        <v>0</v>
      </c>
      <c r="K31" s="30">
        <f t="shared" si="7"/>
        <v>0</v>
      </c>
      <c r="L31" s="30">
        <f t="shared" si="7"/>
        <v>3571454619</v>
      </c>
      <c r="M31" s="30">
        <f t="shared" si="7"/>
        <v>0</v>
      </c>
      <c r="N31" s="30">
        <f t="shared" si="7"/>
        <v>3571454619</v>
      </c>
      <c r="O31" s="30">
        <f t="shared" si="7"/>
        <v>3506172320.96</v>
      </c>
      <c r="P31" s="30">
        <f t="shared" si="7"/>
        <v>65282298.039999999</v>
      </c>
      <c r="Q31" s="30">
        <f t="shared" si="7"/>
        <v>3022175721.96</v>
      </c>
      <c r="R31" s="30">
        <f t="shared" si="7"/>
        <v>2344846073</v>
      </c>
      <c r="S31" s="30">
        <f t="shared" si="7"/>
        <v>2122864263</v>
      </c>
      <c r="T31" s="31">
        <f t="shared" si="0"/>
        <v>549278897.03999996</v>
      </c>
      <c r="U31" s="32">
        <f t="shared" si="1"/>
        <v>0.84620303051931345</v>
      </c>
      <c r="V31" s="32">
        <f>+R31/N31</f>
        <v>0.65655211199535057</v>
      </c>
      <c r="W31" s="32">
        <f t="shared" si="3"/>
        <v>0.59439765850766924</v>
      </c>
      <c r="X31" s="8"/>
    </row>
    <row r="32" spans="1:24" ht="61.5" customHeight="1" thickTop="1" thickBot="1" x14ac:dyDescent="0.3">
      <c r="A32" s="9" t="s">
        <v>24</v>
      </c>
      <c r="B32" s="9" t="s">
        <v>29</v>
      </c>
      <c r="C32" s="9" t="s">
        <v>26</v>
      </c>
      <c r="D32" s="9" t="s">
        <v>33</v>
      </c>
      <c r="E32" s="9" t="s">
        <v>19</v>
      </c>
      <c r="F32" s="9" t="s">
        <v>22</v>
      </c>
      <c r="G32" s="9" t="s">
        <v>21</v>
      </c>
      <c r="H32" s="10" t="s">
        <v>34</v>
      </c>
      <c r="I32" s="5">
        <v>9116701608</v>
      </c>
      <c r="J32" s="5">
        <v>0</v>
      </c>
      <c r="K32" s="5">
        <v>0</v>
      </c>
      <c r="L32" s="5">
        <v>9116701608</v>
      </c>
      <c r="M32" s="5">
        <v>0</v>
      </c>
      <c r="N32" s="12">
        <f>+L32-M32</f>
        <v>9116701608</v>
      </c>
      <c r="O32" s="5">
        <v>8647836662.2900009</v>
      </c>
      <c r="P32" s="5">
        <v>468864945.70999998</v>
      </c>
      <c r="Q32" s="5">
        <v>6819722413.8100004</v>
      </c>
      <c r="R32" s="5">
        <v>5546616147.7299995</v>
      </c>
      <c r="S32" s="5">
        <v>5388247130.7299995</v>
      </c>
      <c r="T32" s="6">
        <f t="shared" si="0"/>
        <v>2296979194.1899996</v>
      </c>
      <c r="U32" s="7">
        <f t="shared" si="1"/>
        <v>0.74804712351511249</v>
      </c>
      <c r="V32" s="7">
        <f>+R32/N32</f>
        <v>0.6084016332028227</v>
      </c>
      <c r="W32" s="7">
        <f t="shared" si="3"/>
        <v>0.5910303268017193</v>
      </c>
      <c r="X32" s="8"/>
    </row>
    <row r="33" spans="1:24" ht="60" customHeight="1" thickTop="1" thickBot="1" x14ac:dyDescent="0.3">
      <c r="A33" s="9" t="s">
        <v>24</v>
      </c>
      <c r="B33" s="9" t="s">
        <v>29</v>
      </c>
      <c r="C33" s="9" t="s">
        <v>26</v>
      </c>
      <c r="D33" s="9" t="s">
        <v>45</v>
      </c>
      <c r="E33" s="9" t="s">
        <v>19</v>
      </c>
      <c r="F33" s="9" t="s">
        <v>20</v>
      </c>
      <c r="G33" s="9" t="s">
        <v>21</v>
      </c>
      <c r="H33" s="10" t="s">
        <v>46</v>
      </c>
      <c r="I33" s="5">
        <v>96004000000</v>
      </c>
      <c r="J33" s="5">
        <v>0</v>
      </c>
      <c r="K33" s="5">
        <v>0</v>
      </c>
      <c r="L33" s="5">
        <v>96004000000</v>
      </c>
      <c r="M33" s="5">
        <v>25000000000</v>
      </c>
      <c r="N33" s="12">
        <f>+L33-M33</f>
        <v>71004000000</v>
      </c>
      <c r="O33" s="5">
        <v>71004000000</v>
      </c>
      <c r="P33" s="5">
        <v>0</v>
      </c>
      <c r="Q33" s="5">
        <v>71004000000</v>
      </c>
      <c r="R33" s="5">
        <v>11004000000</v>
      </c>
      <c r="S33" s="5">
        <v>11004000000</v>
      </c>
      <c r="T33" s="6">
        <f t="shared" si="0"/>
        <v>0</v>
      </c>
      <c r="U33" s="7">
        <f t="shared" si="1"/>
        <v>1</v>
      </c>
      <c r="V33" s="7">
        <f>+R33/N33</f>
        <v>0.15497718438397837</v>
      </c>
      <c r="W33" s="7">
        <f t="shared" si="3"/>
        <v>0.15497718438397837</v>
      </c>
      <c r="X33" s="8"/>
    </row>
    <row r="34" spans="1:24" ht="46.5" thickTop="1" thickBot="1" x14ac:dyDescent="0.3">
      <c r="A34" s="9" t="s">
        <v>24</v>
      </c>
      <c r="B34" s="9" t="s">
        <v>58</v>
      </c>
      <c r="C34" s="9" t="s">
        <v>26</v>
      </c>
      <c r="D34" s="9" t="s">
        <v>60</v>
      </c>
      <c r="E34" s="9" t="s">
        <v>19</v>
      </c>
      <c r="F34" s="9" t="s">
        <v>22</v>
      </c>
      <c r="G34" s="9" t="s">
        <v>21</v>
      </c>
      <c r="H34" s="10" t="s">
        <v>61</v>
      </c>
      <c r="I34" s="5">
        <v>1000000000</v>
      </c>
      <c r="J34" s="5">
        <v>0</v>
      </c>
      <c r="K34" s="5">
        <v>0</v>
      </c>
      <c r="L34" s="5">
        <v>1000000000</v>
      </c>
      <c r="M34" s="5">
        <v>0</v>
      </c>
      <c r="N34" s="12">
        <f>+L34-M34</f>
        <v>1000000000</v>
      </c>
      <c r="O34" s="5">
        <v>1000000000</v>
      </c>
      <c r="P34" s="5">
        <v>0</v>
      </c>
      <c r="Q34" s="5">
        <v>0</v>
      </c>
      <c r="R34" s="5">
        <v>0</v>
      </c>
      <c r="S34" s="5">
        <v>0</v>
      </c>
      <c r="T34" s="6">
        <f t="shared" si="0"/>
        <v>1000000000</v>
      </c>
      <c r="U34" s="7">
        <f t="shared" si="1"/>
        <v>0</v>
      </c>
      <c r="V34" s="7">
        <f>+R34/N34</f>
        <v>0</v>
      </c>
      <c r="W34" s="7">
        <f t="shared" si="3"/>
        <v>0</v>
      </c>
      <c r="X34" s="8"/>
    </row>
    <row r="35" spans="1:24" ht="37.5" customHeight="1" thickTop="1" thickBot="1" x14ac:dyDescent="0.3">
      <c r="A35" s="29" t="s">
        <v>24</v>
      </c>
      <c r="B35" s="29"/>
      <c r="C35" s="29"/>
      <c r="D35" s="29"/>
      <c r="E35" s="29"/>
      <c r="F35" s="29"/>
      <c r="G35" s="29"/>
      <c r="H35" s="28" t="s">
        <v>74</v>
      </c>
      <c r="I35" s="30">
        <f>+I32+I33+I34</f>
        <v>106120701608</v>
      </c>
      <c r="J35" s="30">
        <f t="shared" ref="J35:S35" si="8">+J32+J33+J34</f>
        <v>0</v>
      </c>
      <c r="K35" s="30">
        <f t="shared" si="8"/>
        <v>0</v>
      </c>
      <c r="L35" s="30">
        <f t="shared" si="8"/>
        <v>106120701608</v>
      </c>
      <c r="M35" s="30">
        <f t="shared" si="8"/>
        <v>25000000000</v>
      </c>
      <c r="N35" s="30">
        <f t="shared" si="8"/>
        <v>81120701608</v>
      </c>
      <c r="O35" s="30">
        <f t="shared" si="8"/>
        <v>80651836662.290009</v>
      </c>
      <c r="P35" s="30">
        <f t="shared" si="8"/>
        <v>468864945.70999998</v>
      </c>
      <c r="Q35" s="30">
        <f t="shared" si="8"/>
        <v>77823722413.809998</v>
      </c>
      <c r="R35" s="30">
        <f t="shared" si="8"/>
        <v>16550616147.73</v>
      </c>
      <c r="S35" s="30">
        <f t="shared" si="8"/>
        <v>16392247130.73</v>
      </c>
      <c r="T35" s="31">
        <f t="shared" si="0"/>
        <v>3296979194.1900024</v>
      </c>
      <c r="U35" s="32">
        <f t="shared" si="1"/>
        <v>0.95935711687847558</v>
      </c>
      <c r="V35" s="32">
        <f>+R35/N35</f>
        <v>0.20402456857076545</v>
      </c>
      <c r="W35" s="32">
        <f t="shared" si="3"/>
        <v>0.20207230467436466</v>
      </c>
      <c r="X35" s="8"/>
    </row>
    <row r="36" spans="1:24" ht="35.1" customHeight="1" thickTop="1" thickBot="1" x14ac:dyDescent="0.3">
      <c r="A36" s="9"/>
      <c r="B36" s="9"/>
      <c r="C36" s="9"/>
      <c r="D36" s="9"/>
      <c r="E36" s="9"/>
      <c r="F36" s="9"/>
      <c r="G36" s="9"/>
      <c r="H36" s="10" t="s">
        <v>75</v>
      </c>
      <c r="I36" s="5">
        <f>+I10+I27+I31+I35</f>
        <v>177440896180</v>
      </c>
      <c r="J36" s="5">
        <f t="shared" ref="J36:S36" si="9">+J10+J27+J31+J35</f>
        <v>26059180000</v>
      </c>
      <c r="K36" s="5">
        <f t="shared" si="9"/>
        <v>1400000000</v>
      </c>
      <c r="L36" s="5">
        <f t="shared" si="9"/>
        <v>202100076180</v>
      </c>
      <c r="M36" s="5">
        <f t="shared" si="9"/>
        <v>25148000000</v>
      </c>
      <c r="N36" s="5">
        <f t="shared" si="9"/>
        <v>176952076180</v>
      </c>
      <c r="O36" s="5">
        <f t="shared" si="9"/>
        <v>175118912774.75</v>
      </c>
      <c r="P36" s="5">
        <f t="shared" si="9"/>
        <v>1833163405.25</v>
      </c>
      <c r="Q36" s="5">
        <f t="shared" si="9"/>
        <v>170465685165.28</v>
      </c>
      <c r="R36" s="5">
        <f t="shared" si="9"/>
        <v>74215432044.749985</v>
      </c>
      <c r="S36" s="5">
        <f t="shared" si="9"/>
        <v>73209118606.429993</v>
      </c>
      <c r="T36" s="6">
        <f t="shared" si="0"/>
        <v>6486391014.7200012</v>
      </c>
      <c r="U36" s="7">
        <f t="shared" si="1"/>
        <v>0.96334379819244453</v>
      </c>
      <c r="V36" s="7">
        <f t="shared" si="2"/>
        <v>0.41940978397595191</v>
      </c>
      <c r="W36" s="7">
        <f t="shared" si="3"/>
        <v>0.41372285754906812</v>
      </c>
      <c r="X36" s="2"/>
    </row>
    <row r="37" spans="1:24" ht="15.75" thickTop="1" x14ac:dyDescent="0.25">
      <c r="A37" s="21" t="s">
        <v>78</v>
      </c>
      <c r="B37" s="21"/>
      <c r="C37" s="21"/>
      <c r="D37" s="21"/>
      <c r="E37" s="21"/>
      <c r="F37" s="21"/>
      <c r="G37" s="22"/>
      <c r="H37" s="21"/>
      <c r="I37" s="21"/>
      <c r="J37" s="21"/>
      <c r="K37" s="21"/>
      <c r="L37" s="11"/>
      <c r="M37" s="11"/>
      <c r="S37" s="23"/>
      <c r="T37" s="24"/>
      <c r="V37" s="3"/>
      <c r="W37" s="3"/>
      <c r="X37" s="2"/>
    </row>
    <row r="38" spans="1:24" x14ac:dyDescent="0.25">
      <c r="A38" s="21" t="s">
        <v>79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11"/>
      <c r="M38" s="11"/>
      <c r="S38" s="23"/>
      <c r="T38" s="24"/>
      <c r="V38" s="4"/>
      <c r="W38" s="3"/>
      <c r="X38" s="2"/>
    </row>
    <row r="39" spans="1:24" x14ac:dyDescent="0.25">
      <c r="A39" s="21" t="s">
        <v>80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11"/>
      <c r="M39" s="11"/>
      <c r="S39" s="23"/>
      <c r="T39" s="24"/>
      <c r="V39" s="25"/>
      <c r="W39" s="3"/>
      <c r="X39" s="2"/>
    </row>
    <row r="40" spans="1:24" x14ac:dyDescent="0.25">
      <c r="A40" s="11" t="s">
        <v>81</v>
      </c>
      <c r="S40" s="23"/>
      <c r="T40" s="24"/>
      <c r="V40" s="25"/>
      <c r="W40" s="3"/>
      <c r="X40" s="2"/>
    </row>
    <row r="41" spans="1:24" x14ac:dyDescent="0.25">
      <c r="A41" s="11" t="s">
        <v>82</v>
      </c>
      <c r="S41" s="23"/>
      <c r="T41" s="24"/>
      <c r="V41" s="25"/>
      <c r="W41" s="3"/>
      <c r="X41" s="2"/>
    </row>
    <row r="42" spans="1:24" x14ac:dyDescent="0.25">
      <c r="A42" s="11" t="s">
        <v>83</v>
      </c>
      <c r="S42" s="23"/>
      <c r="T42" s="24"/>
      <c r="V42" s="25"/>
      <c r="W42" s="3"/>
      <c r="X42" s="2"/>
    </row>
    <row r="43" spans="1:24" x14ac:dyDescent="0.25">
      <c r="A43" s="11" t="s">
        <v>84</v>
      </c>
      <c r="Q43" s="26"/>
      <c r="S43" s="23"/>
      <c r="T43" s="24"/>
      <c r="V43" s="25"/>
      <c r="W43" s="3"/>
      <c r="X43" s="2"/>
    </row>
    <row r="44" spans="1:24" x14ac:dyDescent="0.25">
      <c r="A44" s="11" t="s">
        <v>85</v>
      </c>
      <c r="Q44" s="26"/>
      <c r="S44" s="23"/>
      <c r="T44" s="24"/>
      <c r="W44" s="3"/>
      <c r="X44" s="2"/>
    </row>
    <row r="45" spans="1:24" x14ac:dyDescent="0.25">
      <c r="A45" s="11" t="s">
        <v>86</v>
      </c>
      <c r="Q45" s="26"/>
      <c r="R45" s="26"/>
      <c r="S45" s="27"/>
      <c r="T45" s="24"/>
      <c r="W45" s="3"/>
      <c r="X45" s="2"/>
    </row>
    <row r="46" spans="1:24" x14ac:dyDescent="0.25">
      <c r="A46" s="11" t="s">
        <v>87</v>
      </c>
      <c r="Q46" s="26"/>
      <c r="R46" s="26"/>
      <c r="S46" s="27"/>
      <c r="T46" s="24"/>
      <c r="W46" s="3"/>
      <c r="X46" s="2"/>
    </row>
    <row r="47" spans="1:24" x14ac:dyDescent="0.25">
      <c r="A47" s="11" t="s">
        <v>88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24"/>
      <c r="W47" s="3"/>
      <c r="X47" s="2"/>
    </row>
    <row r="48" spans="1:24" x14ac:dyDescent="0.25">
      <c r="A48" s="11" t="s">
        <v>89</v>
      </c>
      <c r="T48" s="4"/>
      <c r="W48" s="3"/>
      <c r="X48" s="2"/>
    </row>
    <row r="49" spans="20:24" x14ac:dyDescent="0.25">
      <c r="T49" s="4"/>
      <c r="U49" s="3"/>
      <c r="V49" s="3"/>
      <c r="W49" s="3"/>
      <c r="X49" s="2"/>
    </row>
    <row r="50" spans="20:24" x14ac:dyDescent="0.25">
      <c r="T50" s="4"/>
      <c r="U50" s="3"/>
      <c r="V50" s="3"/>
      <c r="W50" s="3"/>
      <c r="X50" s="2"/>
    </row>
    <row r="51" spans="20:24" x14ac:dyDescent="0.25">
      <c r="T51" s="4"/>
      <c r="U51" s="3"/>
      <c r="V51" s="3"/>
      <c r="W51" s="3"/>
      <c r="X51" s="2"/>
    </row>
    <row r="52" spans="20:24" x14ac:dyDescent="0.25">
      <c r="T52" s="4"/>
      <c r="U52" s="3"/>
      <c r="V52" s="3"/>
      <c r="W52" s="3"/>
      <c r="X52" s="2"/>
    </row>
    <row r="53" spans="20:24" x14ac:dyDescent="0.25">
      <c r="T53" s="4"/>
      <c r="U53" s="3"/>
      <c r="V53" s="3"/>
      <c r="W53" s="3"/>
      <c r="X53" s="2"/>
    </row>
    <row r="54" spans="20:24" x14ac:dyDescent="0.25">
      <c r="T54" s="4"/>
      <c r="U54" s="3"/>
      <c r="V54" s="3"/>
      <c r="W54" s="3"/>
      <c r="X54" s="2"/>
    </row>
    <row r="55" spans="20:24" x14ac:dyDescent="0.25">
      <c r="T55" s="4"/>
      <c r="U55" s="3"/>
      <c r="V55" s="3"/>
      <c r="W55" s="3"/>
      <c r="X55" s="2"/>
    </row>
    <row r="56" spans="20:24" x14ac:dyDescent="0.25">
      <c r="T56" s="4"/>
      <c r="U56" s="3"/>
      <c r="V56" s="3"/>
      <c r="W56" s="3"/>
      <c r="X56" s="2"/>
    </row>
    <row r="57" spans="20:24" x14ac:dyDescent="0.25">
      <c r="T57" s="4"/>
      <c r="U57" s="3"/>
      <c r="V57" s="3"/>
      <c r="W57" s="3"/>
      <c r="X57" s="2"/>
    </row>
    <row r="58" spans="20:24" x14ac:dyDescent="0.25">
      <c r="T58" s="4"/>
      <c r="U58" s="3"/>
      <c r="V58" s="3"/>
      <c r="W58" s="3"/>
      <c r="X58" s="2"/>
    </row>
    <row r="59" spans="20:24" x14ac:dyDescent="0.25">
      <c r="T59" s="4"/>
      <c r="U59" s="3"/>
      <c r="V59" s="3"/>
      <c r="W59" s="3"/>
      <c r="X59" s="2"/>
    </row>
    <row r="60" spans="20:24" x14ac:dyDescent="0.25">
      <c r="T60" s="4"/>
      <c r="U60" s="3"/>
      <c r="V60" s="3"/>
      <c r="W60" s="3"/>
      <c r="X60" s="2"/>
    </row>
    <row r="61" spans="20:24" x14ac:dyDescent="0.25">
      <c r="T61" s="4"/>
      <c r="U61" s="3"/>
      <c r="V61" s="3"/>
      <c r="W61" s="3"/>
      <c r="X61" s="2"/>
    </row>
    <row r="62" spans="20:24" x14ac:dyDescent="0.25">
      <c r="T62" s="4"/>
      <c r="U62" s="3"/>
      <c r="V62" s="3"/>
      <c r="W62" s="3"/>
      <c r="X62" s="2"/>
    </row>
    <row r="63" spans="20:24" x14ac:dyDescent="0.25">
      <c r="T63" s="4"/>
      <c r="U63" s="3"/>
      <c r="V63" s="3"/>
      <c r="W63" s="3"/>
      <c r="X63" s="2"/>
    </row>
    <row r="64" spans="20:24" x14ac:dyDescent="0.25">
      <c r="T64" s="4"/>
      <c r="U64" s="3"/>
      <c r="V64" s="3"/>
      <c r="W64" s="3"/>
      <c r="X64" s="2"/>
    </row>
    <row r="65" spans="20:24" x14ac:dyDescent="0.25">
      <c r="T65" s="4"/>
      <c r="U65" s="3"/>
      <c r="V65" s="3"/>
      <c r="W65" s="3"/>
      <c r="X65" s="2"/>
    </row>
    <row r="66" spans="20:24" x14ac:dyDescent="0.25">
      <c r="T66" s="4"/>
      <c r="U66" s="3"/>
      <c r="V66" s="3"/>
      <c r="W66" s="3"/>
      <c r="X66" s="2"/>
    </row>
    <row r="67" spans="20:24" x14ac:dyDescent="0.25">
      <c r="T67" s="4"/>
      <c r="U67" s="3"/>
      <c r="V67" s="3"/>
      <c r="W67" s="3"/>
      <c r="X67" s="2"/>
    </row>
    <row r="68" spans="20:24" x14ac:dyDescent="0.25">
      <c r="T68" s="4"/>
      <c r="U68" s="3"/>
      <c r="V68" s="3"/>
      <c r="W68" s="3"/>
      <c r="X68" s="2"/>
    </row>
    <row r="69" spans="20:24" x14ac:dyDescent="0.25">
      <c r="T69" s="4"/>
      <c r="U69" s="3"/>
      <c r="V69" s="3"/>
      <c r="W69" s="3"/>
      <c r="X69" s="2"/>
    </row>
    <row r="70" spans="20:24" x14ac:dyDescent="0.25">
      <c r="T70" s="4"/>
      <c r="U70" s="3"/>
      <c r="V70" s="3"/>
      <c r="W70" s="3"/>
      <c r="X70" s="2"/>
    </row>
    <row r="71" spans="20:24" x14ac:dyDescent="0.25">
      <c r="T71" s="4"/>
      <c r="U71" s="3"/>
      <c r="V71" s="3"/>
      <c r="W71" s="3"/>
      <c r="X71" s="2"/>
    </row>
    <row r="72" spans="20:24" x14ac:dyDescent="0.25">
      <c r="T72" s="4"/>
      <c r="U72" s="3"/>
      <c r="V72" s="3"/>
      <c r="W72" s="3"/>
      <c r="X72" s="2"/>
    </row>
    <row r="73" spans="20:24" x14ac:dyDescent="0.25">
      <c r="T73" s="4"/>
      <c r="U73" s="3"/>
      <c r="V73" s="3"/>
      <c r="W73" s="3"/>
      <c r="X73" s="2"/>
    </row>
    <row r="74" spans="20:24" x14ac:dyDescent="0.25">
      <c r="T74" s="4"/>
      <c r="U74" s="3"/>
      <c r="V74" s="3"/>
      <c r="W74" s="3"/>
      <c r="X74" s="2"/>
    </row>
    <row r="75" spans="20:24" x14ac:dyDescent="0.25">
      <c r="T75" s="4"/>
      <c r="U75" s="3"/>
      <c r="V75" s="3"/>
      <c r="W75" s="3"/>
      <c r="X75" s="2"/>
    </row>
    <row r="76" spans="20:24" x14ac:dyDescent="0.25">
      <c r="T76" s="4"/>
      <c r="U76" s="3"/>
      <c r="V76" s="3"/>
      <c r="W76" s="3"/>
      <c r="X76" s="2"/>
    </row>
    <row r="77" spans="20:24" x14ac:dyDescent="0.25">
      <c r="T77" s="4"/>
      <c r="U77" s="3"/>
      <c r="V77" s="3"/>
      <c r="W77" s="3"/>
      <c r="X77" s="2"/>
    </row>
    <row r="78" spans="20:24" x14ac:dyDescent="0.25">
      <c r="T78" s="4"/>
      <c r="U78" s="3"/>
      <c r="V78" s="3"/>
      <c r="W78" s="3"/>
      <c r="X78" s="2"/>
    </row>
    <row r="79" spans="20:24" x14ac:dyDescent="0.25">
      <c r="T79" s="4"/>
      <c r="U79" s="3"/>
      <c r="V79" s="3"/>
      <c r="W79" s="3"/>
      <c r="X79" s="2"/>
    </row>
    <row r="80" spans="20:24" x14ac:dyDescent="0.25">
      <c r="T80" s="4"/>
      <c r="U80" s="3"/>
      <c r="V80" s="3"/>
      <c r="W80" s="3"/>
      <c r="X80" s="2"/>
    </row>
    <row r="81" spans="20:24" x14ac:dyDescent="0.25">
      <c r="T81" s="4"/>
      <c r="U81" s="3"/>
      <c r="V81" s="3"/>
      <c r="W81" s="3"/>
      <c r="X81" s="2"/>
    </row>
    <row r="82" spans="20:24" x14ac:dyDescent="0.25">
      <c r="T82" s="4"/>
      <c r="U82" s="3"/>
      <c r="V82" s="3"/>
      <c r="W82" s="3"/>
      <c r="X82" s="2"/>
    </row>
    <row r="83" spans="20:24" x14ac:dyDescent="0.25">
      <c r="T83" s="4"/>
      <c r="U83" s="3"/>
      <c r="V83" s="3"/>
      <c r="W83" s="3"/>
      <c r="X83" s="2"/>
    </row>
    <row r="84" spans="20:24" x14ac:dyDescent="0.25">
      <c r="T84" s="4"/>
      <c r="U84" s="3"/>
      <c r="V84" s="3"/>
      <c r="W84" s="3"/>
      <c r="X84" s="2"/>
    </row>
    <row r="85" spans="20:24" x14ac:dyDescent="0.25">
      <c r="T85" s="4"/>
      <c r="U85" s="3"/>
      <c r="V85" s="3"/>
      <c r="W85" s="3"/>
      <c r="X85" s="2"/>
    </row>
  </sheetData>
  <mergeCells count="3">
    <mergeCell ref="A3:W3"/>
    <mergeCell ref="A4:W4"/>
    <mergeCell ref="A5:W5"/>
  </mergeCells>
  <printOptions horizontalCentered="1"/>
  <pageMargins left="0.39370078740157483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INVERSION </vt:lpstr>
      <vt:lpstr>'GASTOS DE 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2019-11-12T13:17:57Z</cp:lastPrinted>
  <dcterms:created xsi:type="dcterms:W3CDTF">2019-11-01T13:09:54Z</dcterms:created>
  <dcterms:modified xsi:type="dcterms:W3CDTF">2019-11-12T13:18:15Z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