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<sst xmlns="http://schemas.openxmlformats.org/spreadsheetml/2006/main" count="79" uniqueCount="42">
  <si>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</si>
  <si>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</si>
  <si>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</si>
  <si>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</si>
  <si>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</si>
  <si>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</si>
  <si>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</si>
  <si>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</si>
  <si>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</si>
  <si>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</si>
  <si>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</si>
  <si>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</si>
  <si>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</si>
  <si>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</si>
  <si>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</si>
  <si>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</si>
  <si>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</si>
  <si>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</si>
  <si>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</si>
  <si>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</si>
  <si>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</si>
  <si>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</si>
  <si>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</si>
  <si>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</si>
  <si>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</si>
  <si>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</si>
  <si>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</si>
  <si>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</si>
  <si>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</si>
  <si>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 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</si>
  <si>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</si>
  <si>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</si>
  <si>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</si>
  <si>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APROPIACIÓN VIGENTE DESPUES DE BLOQUEOS</t>
  </si>
  <si>
    <t>APR.BLOQUEADA</t>
  </si>
  <si>
    <t>APLAZAMIENTOS</t>
  </si>
  <si>
    <t>APROPIACION VIGENTE DESPUES DE  APLAZAMIENTOS</t>
  </si>
  <si>
    <t>APR. APLAZADA Y BLOQUEADA</t>
  </si>
  <si>
    <t>INFORME DE EJECUCIÓN PRESUPUESTAL ACUMULADA JUNIO 30 DE 2018</t>
  </si>
  <si>
    <t>APROPIACIÓN VIGENTE DESPUES DE APLAZAMIENTOS Y BLOQUEOS</t>
  </si>
  <si>
    <t>FECHA DE GENERACIÓN: JULIO 03 DE 2018</t>
  </si>
  <si>
    <t>Nota3: Decreto No. 662 del 17 de abril de 2018 " Por el cual se aplazan unas apropiaciones en el Presupuesto General de la Nación de la vigencia fiscal de 2018"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</si>
</sst>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70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4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  <font>
      <b/>
      <sz val="10"/>
      <color theme="1" tint="0.04998999834060669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10" fontId="64" fillId="33" borderId="0" xfId="0" applyNumberFormat="1" applyFont="1" applyFill="1" applyBorder="1" applyAlignment="1">
      <alignment horizontal="right" vertical="center" wrapText="1"/>
    </xf>
    <xf numFmtId="10" fontId="6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0" fontId="65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7" fillId="33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0" fontId="66" fillId="34" borderId="13" xfId="0" applyFont="1" applyFill="1" applyBorder="1" applyAlignment="1">
      <alignment/>
    </xf>
    <xf numFmtId="0" fontId="67" fillId="35" borderId="14" xfId="0" applyFont="1" applyFill="1" applyBorder="1" applyAlignment="1">
      <alignment horizontal="center" vertical="center"/>
    </xf>
    <xf numFmtId="0" fontId="67" fillId="36" borderId="14" xfId="0" applyFont="1" applyFill="1" applyBorder="1" applyAlignment="1">
      <alignment horizontal="center" vertical="justify" wrapText="1"/>
    </xf>
    <xf numFmtId="0" fontId="68" fillId="37" borderId="14" xfId="0" applyFont="1" applyFill="1" applyBorder="1" applyAlignment="1">
      <alignment horizontal="center" vertical="justify" wrapText="1"/>
    </xf>
    <xf numFmtId="0" fontId="68" fillId="38" borderId="14" xfId="0" applyFont="1" applyFill="1" applyBorder="1" applyAlignment="1">
      <alignment horizontal="center" vertical="justify"/>
    </xf>
    <xf numFmtId="0" fontId="68" fillId="39" borderId="15" xfId="0" applyFont="1" applyFill="1" applyBorder="1" applyAlignment="1">
      <alignment horizontal="center" vertical="justify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10" fontId="5" fillId="33" borderId="12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/>
    </xf>
    <xf numFmtId="10" fontId="0" fillId="0" borderId="12" xfId="0" applyNumberFormat="1" applyFont="1" applyFill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left" vertical="center"/>
    </xf>
    <xf numFmtId="4" fontId="7" fillId="33" borderId="19" xfId="0" applyNumberFormat="1" applyFont="1" applyFill="1" applyBorder="1" applyAlignment="1">
      <alignment horizontal="right" vertical="center" wrapText="1"/>
    </xf>
    <xf numFmtId="10" fontId="64" fillId="33" borderId="19" xfId="0" applyNumberFormat="1" applyFont="1" applyFill="1" applyBorder="1" applyAlignment="1">
      <alignment horizontal="right" vertical="center" wrapText="1"/>
    </xf>
    <xf numFmtId="10" fontId="5" fillId="33" borderId="2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10" fontId="7" fillId="33" borderId="12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right" vertical="center" wrapText="1"/>
    </xf>
    <xf numFmtId="10" fontId="7" fillId="33" borderId="19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4" fontId="69" fillId="40" borderId="14" xfId="0" applyNumberFormat="1" applyFont="1" applyFill="1" applyBorder="1" applyAlignment="1">
      <alignment horizontal="center" vertical="justify" wrapText="1"/>
    </xf>
    <xf numFmtId="4" fontId="69" fillId="41" borderId="14" xfId="0" applyNumberFormat="1" applyFont="1" applyFill="1" applyBorder="1" applyAlignment="1">
      <alignment horizontal="center" vertical="justify" wrapText="1"/>
    </xf>
    <xf numFmtId="4" fontId="69" fillId="42" borderId="15" xfId="0" applyNumberFormat="1" applyFont="1" applyFill="1" applyBorder="1" applyAlignment="1">
      <alignment horizontal="center" vertical="justify" wrapText="1"/>
    </xf>
    <xf numFmtId="0" fontId="69" fillId="43" borderId="14" xfId="0" applyFont="1" applyFill="1" applyBorder="1" applyAlignment="1">
      <alignment horizontal="center" vertical="justify" wrapText="1"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66" fillId="44" borderId="13" xfId="0" applyFont="1" applyFill="1" applyBorder="1" applyAlignment="1">
      <alignment/>
    </xf>
    <xf numFmtId="0" fontId="67" fillId="45" borderId="14" xfId="0" applyFont="1" applyFill="1" applyBorder="1" applyAlignment="1">
      <alignment horizontal="center" vertical="center"/>
    </xf>
    <xf numFmtId="0" fontId="68" fillId="46" borderId="14" xfId="0" applyFont="1" applyFill="1" applyBorder="1" applyAlignment="1">
      <alignment horizontal="center" vertical="justify" wrapText="1"/>
    </xf>
    <xf numFmtId="0" fontId="68" fillId="47" borderId="14" xfId="0" applyFont="1" applyFill="1" applyBorder="1" applyAlignment="1">
      <alignment horizontal="center" vertical="justify"/>
    </xf>
    <xf numFmtId="0" fontId="68" fillId="48" borderId="15" xfId="0" applyFont="1" applyFill="1" applyBorder="1" applyAlignment="1">
      <alignment horizontal="center" vertical="justify"/>
    </xf>
    <xf numFmtId="4" fontId="9" fillId="0" borderId="11" xfId="0" applyNumberFormat="1" applyFont="1" applyBorder="1" applyAlignment="1">
      <alignment/>
    </xf>
    <xf numFmtId="10" fontId="7" fillId="0" borderId="12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/>
    </xf>
    <xf numFmtId="0" fontId="13" fillId="33" borderId="19" xfId="0" applyFont="1" applyFill="1" applyBorder="1" applyAlignment="1">
      <alignment vertical="center"/>
    </xf>
    <xf numFmtId="0" fontId="67" fillId="49" borderId="13" xfId="0" applyFont="1" applyFill="1" applyBorder="1" applyAlignment="1">
      <alignment horizontal="center" vertical="justify" wrapText="1"/>
    </xf>
    <xf numFmtId="4" fontId="9" fillId="0" borderId="16" xfId="0" applyNumberFormat="1" applyFont="1" applyBorder="1" applyAlignment="1">
      <alignment/>
    </xf>
    <xf numFmtId="4" fontId="7" fillId="33" borderId="1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0" fontId="67" fillId="50" borderId="13" xfId="0" applyFont="1" applyFill="1" applyBorder="1" applyAlignment="1">
      <alignment horizontal="center" vertical="justify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P4" sqref="P4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5" width="17.140625" style="0" customWidth="1"/>
    <col min="6" max="6" width="18.57421875" style="0" customWidth="1"/>
    <col min="7" max="7" width="17.140625" style="0" customWidth="1"/>
    <col min="8" max="9" width="16.7109375" style="0" customWidth="1"/>
    <col min="10" max="10" width="17.140625" style="0" customWidth="1"/>
    <col min="11" max="11" width="8.28125" style="0" customWidth="1"/>
    <col min="12" max="12" width="8.140625" style="0" customWidth="1"/>
    <col min="13" max="13" width="8.421875" style="0" customWidth="1"/>
    <col min="15" max="15" width="17.421875" style="0" bestFit="1" customWidth="1"/>
  </cols>
  <sheetData>
    <row r="1" spans="1:14" ht="18">
      <c r="A1" s="98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20" t="s">
        <v>29</v>
      </c>
    </row>
    <row r="2" spans="1:13" ht="18">
      <c r="A2" s="98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3:13" ht="24" customHeight="1" thickBot="1">
      <c r="C3" s="1"/>
      <c r="D3" s="1"/>
      <c r="E3" s="1"/>
      <c r="F3" s="1"/>
      <c r="G3" s="1"/>
      <c r="H3" s="1"/>
      <c r="I3" s="1"/>
      <c r="J3" s="76" t="s">
        <v>40</v>
      </c>
      <c r="K3" s="76"/>
      <c r="L3" s="76"/>
      <c r="M3" s="76"/>
    </row>
    <row r="4" spans="1:13" ht="48.75" customHeight="1" thickBot="1" thickTop="1">
      <c r="A4" s="44"/>
      <c r="B4" s="45" t="s">
        <v>8</v>
      </c>
      <c r="C4" s="72" t="s">
        <v>25</v>
      </c>
      <c r="D4" s="75" t="s">
        <v>12</v>
      </c>
      <c r="E4" s="73" t="s">
        <v>37</v>
      </c>
      <c r="F4" s="73" t="s">
        <v>39</v>
      </c>
      <c r="G4" s="75" t="s">
        <v>19</v>
      </c>
      <c r="H4" s="75" t="s">
        <v>17</v>
      </c>
      <c r="I4" s="75" t="s">
        <v>22</v>
      </c>
      <c r="J4" s="93" t="s">
        <v>13</v>
      </c>
      <c r="K4" s="47" t="s">
        <v>16</v>
      </c>
      <c r="L4" s="48" t="s">
        <v>14</v>
      </c>
      <c r="M4" s="49" t="s">
        <v>15</v>
      </c>
    </row>
    <row r="5" spans="1:13" ht="9" customHeight="1">
      <c r="A5" s="50"/>
      <c r="B5" s="31"/>
      <c r="C5" s="31"/>
      <c r="D5" s="36"/>
      <c r="E5" s="36"/>
      <c r="F5" s="36"/>
      <c r="G5" s="36"/>
      <c r="H5" s="36"/>
      <c r="I5" s="36"/>
      <c r="J5" s="50"/>
      <c r="K5" s="36"/>
      <c r="L5" s="36"/>
      <c r="M5" s="51"/>
    </row>
    <row r="6" spans="1:13" ht="23.25" customHeight="1">
      <c r="A6" s="52" t="s">
        <v>4</v>
      </c>
      <c r="B6" s="21" t="s">
        <v>0</v>
      </c>
      <c r="C6" s="12">
        <f>+C22+C38</f>
        <v>363058641598</v>
      </c>
      <c r="D6" s="12">
        <f>SUM(D7:D10)</f>
        <v>363058641598</v>
      </c>
      <c r="E6" s="12">
        <f>SUM(E7:E10)</f>
        <v>4986228000</v>
      </c>
      <c r="F6" s="12">
        <f>SUM(F7:F10)</f>
        <v>358072413598</v>
      </c>
      <c r="G6" s="12">
        <f>SUM(G7:G10)</f>
        <v>286176381666.57996</v>
      </c>
      <c r="H6" s="12">
        <f>SUM(H7:H10)</f>
        <v>175058846026.15</v>
      </c>
      <c r="I6" s="12">
        <f>SUM(I7:I10)</f>
        <v>174376568969.82</v>
      </c>
      <c r="J6" s="94">
        <f>+F6-G6</f>
        <v>71896031931.42004</v>
      </c>
      <c r="K6" s="18">
        <f>+G6/F6</f>
        <v>0.7992137087328482</v>
      </c>
      <c r="L6" s="18">
        <f>+H6/F6</f>
        <v>0.48889230049060606</v>
      </c>
      <c r="M6" s="53">
        <f>+I6/F6</f>
        <v>0.4869868840708537</v>
      </c>
    </row>
    <row r="7" spans="1:13" ht="21.75" customHeight="1">
      <c r="A7" s="54"/>
      <c r="B7" s="22" t="s">
        <v>1</v>
      </c>
      <c r="C7" s="13">
        <f>+C23+C39</f>
        <v>54176937657</v>
      </c>
      <c r="D7" s="13">
        <f aca="true" t="shared" si="0" ref="D7:I8">+D23+D39</f>
        <v>54176937657</v>
      </c>
      <c r="E7" s="13">
        <f aca="true" t="shared" si="1" ref="E7:G9">+E23+E39</f>
        <v>540453657</v>
      </c>
      <c r="F7" s="13">
        <f t="shared" si="1"/>
        <v>53636484000</v>
      </c>
      <c r="G7" s="13">
        <f t="shared" si="1"/>
        <v>30184179948.690002</v>
      </c>
      <c r="H7" s="13">
        <f t="shared" si="0"/>
        <v>25859627385.28</v>
      </c>
      <c r="I7" s="13">
        <f t="shared" si="0"/>
        <v>25699504522.370003</v>
      </c>
      <c r="J7" s="95">
        <f>+F7-G7</f>
        <v>23452304051.309998</v>
      </c>
      <c r="K7" s="30">
        <f>+G7/F7</f>
        <v>0.5627546344889051</v>
      </c>
      <c r="L7" s="30">
        <f>+H7/F7</f>
        <v>0.4821275642392965</v>
      </c>
      <c r="M7" s="55">
        <f>+I7/F7</f>
        <v>0.4791422294267089</v>
      </c>
    </row>
    <row r="8" spans="1:13" ht="24" customHeight="1">
      <c r="A8" s="54"/>
      <c r="B8" s="22" t="s">
        <v>2</v>
      </c>
      <c r="C8" s="13">
        <f>+C24+C40</f>
        <v>30513168000</v>
      </c>
      <c r="D8" s="13">
        <f t="shared" si="0"/>
        <v>30513168000</v>
      </c>
      <c r="E8" s="13">
        <f t="shared" si="1"/>
        <v>0</v>
      </c>
      <c r="F8" s="13">
        <f t="shared" si="1"/>
        <v>30513168000</v>
      </c>
      <c r="G8" s="13">
        <f t="shared" si="1"/>
        <v>26558147970.76</v>
      </c>
      <c r="H8" s="13">
        <f t="shared" si="0"/>
        <v>22596811059.82</v>
      </c>
      <c r="I8" s="13">
        <f t="shared" si="0"/>
        <v>22481029866.4</v>
      </c>
      <c r="J8" s="95">
        <f>+F8-G8</f>
        <v>3955020029.2400017</v>
      </c>
      <c r="K8" s="30">
        <f>+G8/F8</f>
        <v>0.870383172627634</v>
      </c>
      <c r="L8" s="30">
        <f>+H8/F8</f>
        <v>0.740559323758844</v>
      </c>
      <c r="M8" s="55">
        <f>+I8/F8</f>
        <v>0.736764857270802</v>
      </c>
    </row>
    <row r="9" spans="1:13" ht="25.5" customHeight="1">
      <c r="A9" s="54"/>
      <c r="B9" s="22" t="s">
        <v>9</v>
      </c>
      <c r="C9" s="13">
        <f>+C25+C41</f>
        <v>86450827845</v>
      </c>
      <c r="D9" s="13">
        <f>+D25+D41</f>
        <v>86450827845</v>
      </c>
      <c r="E9" s="13">
        <f t="shared" si="1"/>
        <v>4445774343</v>
      </c>
      <c r="F9" s="13">
        <f t="shared" si="1"/>
        <v>82005053502</v>
      </c>
      <c r="G9" s="13">
        <f t="shared" si="1"/>
        <v>37516345651.13</v>
      </c>
      <c r="H9" s="13">
        <f>+H25+H41</f>
        <v>37478105097.55</v>
      </c>
      <c r="I9" s="13">
        <f>+I25+I41</f>
        <v>37071732097.55</v>
      </c>
      <c r="J9" s="95">
        <f>+F9-G9</f>
        <v>44488707850.87</v>
      </c>
      <c r="K9" s="30">
        <f>+G9/F9</f>
        <v>0.4574882162623676</v>
      </c>
      <c r="L9" s="30">
        <f>+H9/F9</f>
        <v>0.45702189678634814</v>
      </c>
      <c r="M9" s="55">
        <f>+I9/F9</f>
        <v>0.45206643388929524</v>
      </c>
    </row>
    <row r="10" spans="1:13" ht="24.75" customHeight="1">
      <c r="A10" s="54"/>
      <c r="B10" s="22" t="s">
        <v>10</v>
      </c>
      <c r="C10" s="13">
        <f aca="true" t="shared" si="2" ref="C10:I10">+C26</f>
        <v>191917708096</v>
      </c>
      <c r="D10" s="13">
        <f t="shared" si="2"/>
        <v>191917708096</v>
      </c>
      <c r="E10" s="13">
        <f>+E26</f>
        <v>0</v>
      </c>
      <c r="F10" s="13">
        <f>+F26</f>
        <v>191917708096</v>
      </c>
      <c r="G10" s="13">
        <f>+G26</f>
        <v>191917708096</v>
      </c>
      <c r="H10" s="13">
        <f t="shared" si="2"/>
        <v>89124302483.5</v>
      </c>
      <c r="I10" s="13">
        <f t="shared" si="2"/>
        <v>89124302483.5</v>
      </c>
      <c r="J10" s="95">
        <f>+F10-G10</f>
        <v>0</v>
      </c>
      <c r="K10" s="30">
        <f>+G10/F10</f>
        <v>1</v>
      </c>
      <c r="L10" s="30">
        <f>+H10/F10</f>
        <v>0.4643881138832626</v>
      </c>
      <c r="M10" s="55">
        <f>+I10/F10</f>
        <v>0.4643881138832626</v>
      </c>
    </row>
    <row r="11" spans="1:13" ht="6.75" customHeight="1">
      <c r="A11" s="54"/>
      <c r="B11" s="14"/>
      <c r="C11" s="13"/>
      <c r="D11" s="13"/>
      <c r="E11" s="13"/>
      <c r="F11" s="13"/>
      <c r="G11" s="13"/>
      <c r="H11" s="13"/>
      <c r="I11" s="13"/>
      <c r="J11" s="96"/>
      <c r="K11" s="5"/>
      <c r="L11" s="19"/>
      <c r="M11" s="56"/>
    </row>
    <row r="12" spans="1:13" ht="37.5" customHeight="1">
      <c r="A12" s="57" t="s">
        <v>5</v>
      </c>
      <c r="B12" s="21" t="s">
        <v>3</v>
      </c>
      <c r="C12" s="12">
        <f aca="true" t="shared" si="3" ref="C12:I12">+C28+C42</f>
        <v>113537000000</v>
      </c>
      <c r="D12" s="12">
        <f t="shared" si="3"/>
        <v>113537000000</v>
      </c>
      <c r="E12" s="12">
        <f t="shared" si="3"/>
        <v>3800000000</v>
      </c>
      <c r="F12" s="12">
        <f>+F28+F42</f>
        <v>109737000000</v>
      </c>
      <c r="G12" s="12">
        <f t="shared" si="3"/>
        <v>103359828126.98</v>
      </c>
      <c r="H12" s="12">
        <f t="shared" si="3"/>
        <v>8112178316.57</v>
      </c>
      <c r="I12" s="12">
        <f t="shared" si="3"/>
        <v>8051174514.57</v>
      </c>
      <c r="J12" s="94">
        <f>+F12-G12</f>
        <v>6377171873.020004</v>
      </c>
      <c r="K12" s="18">
        <f>+G12/F12</f>
        <v>0.9418867667876832</v>
      </c>
      <c r="L12" s="18">
        <f>+H12/F12</f>
        <v>0.07392382074022436</v>
      </c>
      <c r="M12" s="53">
        <f>+I12/F12</f>
        <v>0.07336791159381065</v>
      </c>
    </row>
    <row r="13" spans="1:13" ht="11.25" customHeight="1">
      <c r="A13" s="58"/>
      <c r="B13" s="15"/>
      <c r="C13" s="16"/>
      <c r="D13" s="17"/>
      <c r="E13" s="17"/>
      <c r="F13" s="17"/>
      <c r="G13" s="17"/>
      <c r="H13" s="17"/>
      <c r="I13" s="17"/>
      <c r="J13" s="96"/>
      <c r="K13" s="5"/>
      <c r="L13" s="5"/>
      <c r="M13" s="56"/>
    </row>
    <row r="14" spans="1:13" ht="19.5" customHeight="1" thickBot="1">
      <c r="A14" s="59" t="s">
        <v>6</v>
      </c>
      <c r="B14" s="60" t="s">
        <v>7</v>
      </c>
      <c r="C14" s="61">
        <f>+C30+C44</f>
        <v>476595641598</v>
      </c>
      <c r="D14" s="61">
        <f>+D6+D12</f>
        <v>476595641598</v>
      </c>
      <c r="E14" s="61">
        <f>+E6+E12</f>
        <v>8786228000</v>
      </c>
      <c r="F14" s="61">
        <f>+F30+F44</f>
        <v>467809413598</v>
      </c>
      <c r="G14" s="61">
        <f>+G6+G12</f>
        <v>389536209793.55994</v>
      </c>
      <c r="H14" s="61">
        <f>+H6+H12</f>
        <v>183171024342.72</v>
      </c>
      <c r="I14" s="61">
        <f>+I6+I12</f>
        <v>182427743484.39</v>
      </c>
      <c r="J14" s="97">
        <f>+F14-G14</f>
        <v>78273203804.44006</v>
      </c>
      <c r="K14" s="62">
        <f>+G14/F14</f>
        <v>0.8326814263902305</v>
      </c>
      <c r="L14" s="62">
        <f>+H14/F14</f>
        <v>0.3915505310889774</v>
      </c>
      <c r="M14" s="63">
        <f>+I14/F14</f>
        <v>0.38996167708834223</v>
      </c>
    </row>
    <row r="15" spans="3:13" ht="9.75" customHeight="1" thickTop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00" t="s">
        <v>26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5" customHeight="1">
      <c r="A17" s="100" t="s">
        <v>38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1.25" customHeight="1" hidden="1" thickBo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3:13" ht="18.75" customHeight="1" thickBot="1">
      <c r="C19" s="1"/>
      <c r="D19" s="1"/>
      <c r="E19" s="1"/>
      <c r="F19" s="1"/>
      <c r="G19" s="1"/>
      <c r="H19" s="1"/>
      <c r="I19" s="2"/>
      <c r="J19" s="7"/>
      <c r="K19" s="7"/>
      <c r="L19" s="7"/>
      <c r="M19" s="7"/>
    </row>
    <row r="20" spans="1:13" ht="48.75" customHeight="1" thickBot="1" thickTop="1">
      <c r="A20" s="78"/>
      <c r="B20" s="79" t="s">
        <v>8</v>
      </c>
      <c r="C20" s="73" t="s">
        <v>25</v>
      </c>
      <c r="D20" s="73" t="s">
        <v>12</v>
      </c>
      <c r="E20" s="73" t="s">
        <v>35</v>
      </c>
      <c r="F20" s="73" t="s">
        <v>36</v>
      </c>
      <c r="G20" s="73" t="s">
        <v>19</v>
      </c>
      <c r="H20" s="73" t="s">
        <v>23</v>
      </c>
      <c r="I20" s="73" t="s">
        <v>18</v>
      </c>
      <c r="J20" s="87" t="s">
        <v>13</v>
      </c>
      <c r="K20" s="80" t="s">
        <v>16</v>
      </c>
      <c r="L20" s="81" t="s">
        <v>14</v>
      </c>
      <c r="M20" s="82" t="s">
        <v>15</v>
      </c>
    </row>
    <row r="21" spans="1:13" ht="13.5" customHeight="1">
      <c r="A21" s="50"/>
      <c r="B21" s="31"/>
      <c r="C21" s="32"/>
      <c r="D21" s="33"/>
      <c r="E21" s="33"/>
      <c r="F21" s="33"/>
      <c r="G21" s="33"/>
      <c r="H21" s="33"/>
      <c r="I21" s="33"/>
      <c r="J21" s="88"/>
      <c r="K21" s="35"/>
      <c r="L21" s="35"/>
      <c r="M21" s="83"/>
    </row>
    <row r="22" spans="1:13" ht="19.5" customHeight="1">
      <c r="A22" s="52" t="s">
        <v>4</v>
      </c>
      <c r="B22" s="23" t="s">
        <v>0</v>
      </c>
      <c r="C22" s="12">
        <f aca="true" t="shared" si="4" ref="C22:I22">SUM(C23:C26)</f>
        <v>349154111598</v>
      </c>
      <c r="D22" s="12">
        <f>SUM(D23:D26)</f>
        <v>349154111598</v>
      </c>
      <c r="E22" s="12">
        <f>SUM(E23:E26)</f>
        <v>3300000000</v>
      </c>
      <c r="F22" s="12">
        <f>+D22-E22</f>
        <v>345854111598</v>
      </c>
      <c r="G22" s="12">
        <f t="shared" si="4"/>
        <v>279280612177.02</v>
      </c>
      <c r="H22" s="12">
        <f t="shared" si="4"/>
        <v>168662895497.8</v>
      </c>
      <c r="I22" s="12">
        <f t="shared" si="4"/>
        <v>168009723134.47</v>
      </c>
      <c r="J22" s="89">
        <f>+F22-G22</f>
        <v>66573499420.97998</v>
      </c>
      <c r="K22" s="9">
        <f>+G22/F22</f>
        <v>0.807509880066538</v>
      </c>
      <c r="L22" s="9">
        <f>+H22/F22</f>
        <v>0.4876706386935876</v>
      </c>
      <c r="M22" s="65">
        <f>+I22/F22</f>
        <v>0.48578206099152693</v>
      </c>
    </row>
    <row r="23" spans="1:13" ht="19.5" customHeight="1">
      <c r="A23" s="54"/>
      <c r="B23" s="24" t="s">
        <v>1</v>
      </c>
      <c r="C23" s="13">
        <v>43192000000</v>
      </c>
      <c r="D23" s="13">
        <v>43192000000</v>
      </c>
      <c r="E23" s="13"/>
      <c r="F23" s="13">
        <f aca="true" t="shared" si="5" ref="F23:F30">+D23-E23</f>
        <v>43192000000</v>
      </c>
      <c r="G23" s="13">
        <v>24483496375.34</v>
      </c>
      <c r="H23" s="13">
        <v>20211481376.93</v>
      </c>
      <c r="I23" s="13">
        <v>20051358514.02</v>
      </c>
      <c r="J23" s="90">
        <f>+F23-G23</f>
        <v>18708503624.66</v>
      </c>
      <c r="K23" s="11">
        <f>+G23/F23</f>
        <v>0.5668525739799037</v>
      </c>
      <c r="L23" s="11">
        <f>+H23/F23</f>
        <v>0.4679450216922115</v>
      </c>
      <c r="M23" s="67">
        <f>+I23/F23</f>
        <v>0.46423778741479904</v>
      </c>
    </row>
    <row r="24" spans="1:13" ht="19.5" customHeight="1">
      <c r="A24" s="54"/>
      <c r="B24" s="24" t="s">
        <v>2</v>
      </c>
      <c r="C24" s="13">
        <v>28739350000</v>
      </c>
      <c r="D24" s="13">
        <v>28739350000</v>
      </c>
      <c r="E24" s="13"/>
      <c r="F24" s="13">
        <f t="shared" si="5"/>
        <v>28739350000</v>
      </c>
      <c r="G24" s="13">
        <v>25363062054.55</v>
      </c>
      <c r="H24" s="13">
        <v>21849006539.82</v>
      </c>
      <c r="I24" s="13">
        <v>21762330039.4</v>
      </c>
      <c r="J24" s="90">
        <f>+F24-G24</f>
        <v>3376287945.450001</v>
      </c>
      <c r="K24" s="11">
        <f>+G24/F24</f>
        <v>0.8825203790117034</v>
      </c>
      <c r="L24" s="11">
        <f>+H24/F24</f>
        <v>0.7602470668202308</v>
      </c>
      <c r="M24" s="67">
        <f>+I24/F24</f>
        <v>0.757231114809486</v>
      </c>
    </row>
    <row r="25" spans="1:13" ht="19.5" customHeight="1">
      <c r="A25" s="54"/>
      <c r="B25" s="24" t="s">
        <v>9</v>
      </c>
      <c r="C25" s="13">
        <v>85305053502</v>
      </c>
      <c r="D25" s="13">
        <v>85305053502</v>
      </c>
      <c r="E25" s="13">
        <v>3300000000</v>
      </c>
      <c r="F25" s="13">
        <f t="shared" si="5"/>
        <v>82005053502</v>
      </c>
      <c r="G25" s="13">
        <v>37516345651.13</v>
      </c>
      <c r="H25" s="13">
        <v>37478105097.55</v>
      </c>
      <c r="I25" s="13">
        <v>37071732097.55</v>
      </c>
      <c r="J25" s="90">
        <f>+F25-G25</f>
        <v>44488707850.87</v>
      </c>
      <c r="K25" s="11">
        <f>+G25/F25</f>
        <v>0.4574882162623676</v>
      </c>
      <c r="L25" s="11">
        <f>+H25/F25</f>
        <v>0.45702189678634814</v>
      </c>
      <c r="M25" s="67">
        <f>+I25/F25</f>
        <v>0.45206643388929524</v>
      </c>
    </row>
    <row r="26" spans="1:13" ht="19.5" customHeight="1">
      <c r="A26" s="54"/>
      <c r="B26" s="24" t="s">
        <v>10</v>
      </c>
      <c r="C26" s="13">
        <v>191917708096</v>
      </c>
      <c r="D26" s="13">
        <v>191917708096</v>
      </c>
      <c r="E26" s="13"/>
      <c r="F26" s="13">
        <f t="shared" si="5"/>
        <v>191917708096</v>
      </c>
      <c r="G26" s="13">
        <v>191917708096</v>
      </c>
      <c r="H26" s="13">
        <v>89124302483.5</v>
      </c>
      <c r="I26" s="13">
        <v>89124302483.5</v>
      </c>
      <c r="J26" s="90">
        <f>+F26-G26</f>
        <v>0</v>
      </c>
      <c r="K26" s="11">
        <f>+G26/F26</f>
        <v>1</v>
      </c>
      <c r="L26" s="11">
        <f>+H26/F26</f>
        <v>0.4643881138832626</v>
      </c>
      <c r="M26" s="67">
        <f>+I26/F26</f>
        <v>0.4643881138832626</v>
      </c>
    </row>
    <row r="27" spans="1:13" ht="8.25" customHeight="1">
      <c r="A27" s="54"/>
      <c r="B27" s="25"/>
      <c r="C27" s="13"/>
      <c r="D27" s="13"/>
      <c r="E27" s="13"/>
      <c r="F27" s="43"/>
      <c r="G27" s="13"/>
      <c r="H27" s="13"/>
      <c r="I27" s="13"/>
      <c r="J27" s="91"/>
      <c r="K27" s="10"/>
      <c r="L27" s="10"/>
      <c r="M27" s="84"/>
    </row>
    <row r="28" spans="1:13" ht="19.5" customHeight="1">
      <c r="A28" s="57" t="s">
        <v>5</v>
      </c>
      <c r="B28" s="23" t="s">
        <v>3</v>
      </c>
      <c r="C28" s="12">
        <v>109465000000</v>
      </c>
      <c r="D28" s="12">
        <v>109465000000</v>
      </c>
      <c r="E28" s="12">
        <v>3800000000</v>
      </c>
      <c r="F28" s="12">
        <f t="shared" si="5"/>
        <v>105665000000</v>
      </c>
      <c r="G28" s="12">
        <v>100684522533.76</v>
      </c>
      <c r="H28" s="12">
        <v>6803986519.09</v>
      </c>
      <c r="I28" s="12">
        <v>6803986519.09</v>
      </c>
      <c r="J28" s="89">
        <f>+F28-G28</f>
        <v>4980477466.2400055</v>
      </c>
      <c r="K28" s="9">
        <f>+G28/F28</f>
        <v>0.9528654004046752</v>
      </c>
      <c r="L28" s="9">
        <f>+H28/F28</f>
        <v>0.06439205526039843</v>
      </c>
      <c r="M28" s="65">
        <f>+I28/F28</f>
        <v>0.06439205526039843</v>
      </c>
    </row>
    <row r="29" spans="1:13" ht="10.5" customHeight="1">
      <c r="A29" s="85"/>
      <c r="B29" s="26"/>
      <c r="C29" s="16"/>
      <c r="D29" s="16"/>
      <c r="E29" s="16"/>
      <c r="F29" s="43"/>
      <c r="G29" s="16" t="s">
        <v>28</v>
      </c>
      <c r="H29" s="16"/>
      <c r="I29" s="16"/>
      <c r="J29" s="91"/>
      <c r="K29" s="10"/>
      <c r="L29" s="10"/>
      <c r="M29" s="84"/>
    </row>
    <row r="30" spans="1:15" ht="19.5" customHeight="1" thickBot="1">
      <c r="A30" s="59" t="s">
        <v>6</v>
      </c>
      <c r="B30" s="86" t="s">
        <v>7</v>
      </c>
      <c r="C30" s="61">
        <f>+C22+C28</f>
        <v>458619111598</v>
      </c>
      <c r="D30" s="61">
        <f>+D22+D28</f>
        <v>458619111598</v>
      </c>
      <c r="E30" s="61">
        <f>+E22+E28</f>
        <v>7100000000</v>
      </c>
      <c r="F30" s="61">
        <f t="shared" si="5"/>
        <v>451519111598</v>
      </c>
      <c r="G30" s="61">
        <f>+G22+G28</f>
        <v>379965134710.78</v>
      </c>
      <c r="H30" s="61">
        <f>+H22+H28</f>
        <v>175466882016.88998</v>
      </c>
      <c r="I30" s="61">
        <f>+I22+I28</f>
        <v>174813709653.56</v>
      </c>
      <c r="J30" s="92">
        <f>+F30-G30</f>
        <v>71553976887.21997</v>
      </c>
      <c r="K30" s="70">
        <f>+G30/F30</f>
        <v>0.8415261390952451</v>
      </c>
      <c r="L30" s="70">
        <f>+H30/F30</f>
        <v>0.38861451821138643</v>
      </c>
      <c r="M30" s="71">
        <f>+I30/F30</f>
        <v>0.38716790754408087</v>
      </c>
      <c r="O30" s="1"/>
    </row>
    <row r="31" spans="3:13" ht="13.5" thickTop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00" t="s">
        <v>27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ht="12.75" customHeight="1">
      <c r="A33" s="100" t="s">
        <v>38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1:13" ht="11.25" customHeight="1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.5" customHeight="1" thickBot="1">
      <c r="A35" s="3"/>
      <c r="B35" s="3"/>
      <c r="C35" s="4"/>
      <c r="D35" s="4"/>
      <c r="E35" s="4"/>
      <c r="F35" s="4"/>
      <c r="G35" s="4"/>
      <c r="H35" s="4"/>
      <c r="I35" s="4"/>
      <c r="J35" s="6"/>
      <c r="K35" s="6"/>
      <c r="L35" s="6"/>
      <c r="M35" s="6"/>
    </row>
    <row r="36" spans="1:13" ht="54" customHeight="1" thickBot="1" thickTop="1">
      <c r="A36" s="44"/>
      <c r="B36" s="45" t="s">
        <v>8</v>
      </c>
      <c r="C36" s="72" t="s">
        <v>25</v>
      </c>
      <c r="D36" s="72" t="s">
        <v>12</v>
      </c>
      <c r="E36" s="73" t="s">
        <v>34</v>
      </c>
      <c r="F36" s="72" t="s">
        <v>33</v>
      </c>
      <c r="G36" s="72" t="s">
        <v>20</v>
      </c>
      <c r="H36" s="72" t="s">
        <v>24</v>
      </c>
      <c r="I36" s="74" t="s">
        <v>21</v>
      </c>
      <c r="J36" s="46" t="s">
        <v>13</v>
      </c>
      <c r="K36" s="47" t="s">
        <v>16</v>
      </c>
      <c r="L36" s="48" t="s">
        <v>14</v>
      </c>
      <c r="M36" s="49" t="s">
        <v>15</v>
      </c>
    </row>
    <row r="37" spans="1:13" ht="12" customHeight="1">
      <c r="A37" s="50"/>
      <c r="B37" s="31"/>
      <c r="C37" s="32"/>
      <c r="D37" s="33"/>
      <c r="E37" s="33"/>
      <c r="F37" s="33"/>
      <c r="G37" s="33"/>
      <c r="H37" s="33"/>
      <c r="I37" s="37"/>
      <c r="J37" s="34"/>
      <c r="K37" s="34"/>
      <c r="L37" s="34"/>
      <c r="M37" s="64"/>
    </row>
    <row r="38" spans="1:13" ht="19.5" customHeight="1">
      <c r="A38" s="57" t="s">
        <v>4</v>
      </c>
      <c r="B38" s="27" t="s">
        <v>0</v>
      </c>
      <c r="C38" s="12">
        <f aca="true" t="shared" si="6" ref="C38:I38">+C39+C40+C41</f>
        <v>13904530000</v>
      </c>
      <c r="D38" s="12">
        <f t="shared" si="6"/>
        <v>13904530000</v>
      </c>
      <c r="E38" s="12">
        <f t="shared" si="6"/>
        <v>1686228000</v>
      </c>
      <c r="F38" s="12">
        <f>+D38-E38</f>
        <v>12218302000</v>
      </c>
      <c r="G38" s="12">
        <f t="shared" si="6"/>
        <v>6895769489.56</v>
      </c>
      <c r="H38" s="12">
        <f t="shared" si="6"/>
        <v>6395950528.35</v>
      </c>
      <c r="I38" s="38">
        <f t="shared" si="6"/>
        <v>6366845835.35</v>
      </c>
      <c r="J38" s="12">
        <f>+D38-G38</f>
        <v>7008760510.44</v>
      </c>
      <c r="K38" s="9">
        <f>+G38/D38</f>
        <v>0.49593689895019827</v>
      </c>
      <c r="L38" s="9">
        <f>+H38/D38</f>
        <v>0.45999041523517875</v>
      </c>
      <c r="M38" s="65">
        <f>+I38/D38</f>
        <v>0.457897234595488</v>
      </c>
    </row>
    <row r="39" spans="1:13" ht="19.5" customHeight="1">
      <c r="A39" s="66"/>
      <c r="B39" s="22" t="s">
        <v>1</v>
      </c>
      <c r="C39" s="13">
        <v>10984937657</v>
      </c>
      <c r="D39" s="13">
        <v>10984937657</v>
      </c>
      <c r="E39" s="13">
        <v>540453657</v>
      </c>
      <c r="F39" s="43">
        <f>+D39-E39</f>
        <v>10444484000</v>
      </c>
      <c r="G39" s="13">
        <v>5700683573.35</v>
      </c>
      <c r="H39" s="13">
        <v>5648146008.35</v>
      </c>
      <c r="I39" s="39">
        <v>5648146008.35</v>
      </c>
      <c r="J39" s="13">
        <f>+D39-G39</f>
        <v>5284254083.65</v>
      </c>
      <c r="K39" s="11">
        <f>+G39/D39</f>
        <v>0.5189545677318722</v>
      </c>
      <c r="L39" s="11">
        <f>+H39/D39</f>
        <v>0.514171876501347</v>
      </c>
      <c r="M39" s="67">
        <f>+I39/D39</f>
        <v>0.514171876501347</v>
      </c>
    </row>
    <row r="40" spans="1:13" ht="19.5" customHeight="1">
      <c r="A40" s="66"/>
      <c r="B40" s="22" t="s">
        <v>2</v>
      </c>
      <c r="C40" s="13">
        <v>1773818000</v>
      </c>
      <c r="D40" s="13">
        <v>1773818000</v>
      </c>
      <c r="E40" s="13"/>
      <c r="F40" s="43">
        <f>+D40-E40</f>
        <v>1773818000</v>
      </c>
      <c r="G40" s="13">
        <v>1195085916.21</v>
      </c>
      <c r="H40" s="13">
        <v>747804520</v>
      </c>
      <c r="I40" s="39">
        <v>718699827</v>
      </c>
      <c r="J40" s="13">
        <f>+D40-G40</f>
        <v>578732083.79</v>
      </c>
      <c r="K40" s="11">
        <f>+G40/D40</f>
        <v>0.6737364916862948</v>
      </c>
      <c r="L40" s="11">
        <f>+H40/D40</f>
        <v>0.4215790571524249</v>
      </c>
      <c r="M40" s="67">
        <f>+I40/D40</f>
        <v>0.405171120712497</v>
      </c>
    </row>
    <row r="41" spans="1:13" ht="18" customHeight="1">
      <c r="A41" s="54"/>
      <c r="B41" s="28" t="s">
        <v>9</v>
      </c>
      <c r="C41" s="13">
        <v>1145774343</v>
      </c>
      <c r="D41" s="13">
        <v>1145774343</v>
      </c>
      <c r="E41" s="13">
        <v>1145774343</v>
      </c>
      <c r="F41" s="43">
        <f>+D41-E41</f>
        <v>0</v>
      </c>
      <c r="G41" s="13">
        <v>0</v>
      </c>
      <c r="H41" s="13">
        <v>0</v>
      </c>
      <c r="I41" s="39">
        <v>0</v>
      </c>
      <c r="J41" s="13">
        <f>+D41-G41</f>
        <v>1145774343</v>
      </c>
      <c r="K41" s="11">
        <f>+G41/D41</f>
        <v>0</v>
      </c>
      <c r="L41" s="11">
        <v>0</v>
      </c>
      <c r="M41" s="67">
        <v>0</v>
      </c>
    </row>
    <row r="42" spans="1:13" ht="19.5" customHeight="1">
      <c r="A42" s="57" t="s">
        <v>5</v>
      </c>
      <c r="B42" s="21" t="s">
        <v>3</v>
      </c>
      <c r="C42" s="12">
        <v>4072000000</v>
      </c>
      <c r="D42" s="12">
        <v>4072000000</v>
      </c>
      <c r="E42" s="12">
        <v>0</v>
      </c>
      <c r="F42" s="12">
        <f>+D42+E42</f>
        <v>4072000000</v>
      </c>
      <c r="G42" s="12">
        <v>2675305593.22</v>
      </c>
      <c r="H42" s="12">
        <v>1308191797.48</v>
      </c>
      <c r="I42" s="38">
        <v>1247187995.48</v>
      </c>
      <c r="J42" s="12">
        <f>+D42-G42</f>
        <v>1396694406.7800002</v>
      </c>
      <c r="K42" s="9">
        <f>+G42/D42</f>
        <v>0.6570003912622789</v>
      </c>
      <c r="L42" s="9">
        <f>+H42/D42</f>
        <v>0.3212651761984283</v>
      </c>
      <c r="M42" s="65">
        <f>+I42/D42</f>
        <v>0.306283888870334</v>
      </c>
    </row>
    <row r="43" spans="1:13" ht="9.75" customHeight="1">
      <c r="A43" s="58"/>
      <c r="B43" s="29"/>
      <c r="C43" s="17"/>
      <c r="D43" s="17"/>
      <c r="E43" s="17"/>
      <c r="F43" s="43"/>
      <c r="G43" s="17" t="s">
        <v>28</v>
      </c>
      <c r="H43" s="17"/>
      <c r="I43" s="40"/>
      <c r="J43" s="13"/>
      <c r="K43" s="11"/>
      <c r="L43" s="11"/>
      <c r="M43" s="67"/>
    </row>
    <row r="44" spans="1:13" ht="19.5" customHeight="1" thickBot="1">
      <c r="A44" s="68" t="s">
        <v>6</v>
      </c>
      <c r="B44" s="60" t="s">
        <v>7</v>
      </c>
      <c r="C44" s="61">
        <f aca="true" t="shared" si="7" ref="C44:I44">+C38+C42</f>
        <v>17976530000</v>
      </c>
      <c r="D44" s="61">
        <f t="shared" si="7"/>
        <v>17976530000</v>
      </c>
      <c r="E44" s="61">
        <f>+E38+E42</f>
        <v>1686228000</v>
      </c>
      <c r="F44" s="61">
        <f>+D44-E44</f>
        <v>16290302000</v>
      </c>
      <c r="G44" s="61">
        <f t="shared" si="7"/>
        <v>9571075082.78</v>
      </c>
      <c r="H44" s="61">
        <f t="shared" si="7"/>
        <v>7704142325.83</v>
      </c>
      <c r="I44" s="69">
        <f t="shared" si="7"/>
        <v>7614033830.83</v>
      </c>
      <c r="J44" s="61">
        <f>+D44-G44</f>
        <v>8405454917.219999</v>
      </c>
      <c r="K44" s="70">
        <f>+G44/D44</f>
        <v>0.5324206108064238</v>
      </c>
      <c r="L44" s="70">
        <f>+H44/D44</f>
        <v>0.42856671036234467</v>
      </c>
      <c r="M44" s="71">
        <f>+I44/D44</f>
        <v>0.42355414703671956</v>
      </c>
    </row>
    <row r="45" spans="3:8" ht="13.5" thickTop="1">
      <c r="C45" s="1"/>
      <c r="H45" s="1"/>
    </row>
    <row r="46" spans="1:15" ht="15">
      <c r="A46" s="41" t="s">
        <v>30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2"/>
    </row>
    <row r="47" spans="1:15" ht="15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2"/>
    </row>
    <row r="48" spans="1:15" ht="15">
      <c r="A48" s="41" t="s">
        <v>32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2"/>
    </row>
    <row r="49" spans="1:16" ht="15">
      <c r="A49" s="41" t="s">
        <v>41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77"/>
      <c r="P49" s="77"/>
    </row>
    <row r="51" ht="12.75">
      <c r="J51" s="8"/>
    </row>
    <row r="52" ht="12.75">
      <c r="J52" s="8"/>
    </row>
    <row r="53" ht="12.75">
      <c r="J53" s="1"/>
    </row>
  </sheetData>
  <sheetProtection/>
  <mergeCells count="6">
    <mergeCell ref="A2:M2"/>
    <mergeCell ref="A1:M1"/>
    <mergeCell ref="A16:M16"/>
    <mergeCell ref="A17:M17"/>
    <mergeCell ref="A33:M33"/>
    <mergeCell ref="A32:M32"/>
  </mergeCells>
  <printOptions horizontalCentered="1"/>
  <pageMargins left="0.7874015748031497" right="0" top="0.3937007874015748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2018-07-04T22:11:51Z</cp:lastPrinted>
  <dcterms:created xsi:type="dcterms:W3CDTF">2011-02-09T13:24:23Z</dcterms:created>
  <dcterms:modified xsi:type="dcterms:W3CDTF">2018-07-04T22:15:24Z</dcterms:modified>
  <cp:category/>
  <cp:version/>
  <cp:contentType/>
  <cp:contentStatus/>
</cp:coreProperties>
</file>