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<sst xmlns="http://schemas.openxmlformats.org/spreadsheetml/2006/main" count="70" uniqueCount="33">
  <si>
    <t xml:space="preserve">FUNCIONAMIENTO </t>
  </si>
  <si>
    <t>Gastos de Personal</t>
  </si>
  <si>
    <t xml:space="preserve">Gastos Generales 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</si>
  <si>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</si>
  <si>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</si>
  <si>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</si>
  <si>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</si>
  <si>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</si>
  <si>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</si>
  <si>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</si>
  <si>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Transferencias Capital</t>
  </si>
  <si>
    <t>SECCION 35-01 MINISTERIO DE COMERCIO INDUSTRIA Y TURISMO</t>
  </si>
  <si>
    <t>APROPIACIÓN  VIGENTE($)</t>
  </si>
  <si>
    <t>APROPIACIÓN SIN COMPROMETER ($)</t>
  </si>
  <si>
    <t>OBL /APR (%)</t>
  </si>
  <si>
    <t>PAGO /APR   (%)</t>
  </si>
  <si>
    <t>COM /APR     (%)</t>
  </si>
  <si>
    <t>OBLIGACIONES        ($)</t>
  </si>
  <si>
    <t xml:space="preserve">   PAGOS                    ($)</t>
  </si>
  <si>
    <t>COMPROMISOS      ($)</t>
  </si>
  <si>
    <t>COMPROMISOS         ($)</t>
  </si>
  <si>
    <t xml:space="preserve">   PAGOS                   ($)</t>
  </si>
  <si>
    <t xml:space="preserve">   PAGOS                         ($)</t>
  </si>
  <si>
    <t>OBLIGACIONES      ($)</t>
  </si>
  <si>
    <t>OBLIGACIONES       ($)</t>
  </si>
  <si>
    <t>APROPIACIÓN INICIAL ($)</t>
  </si>
  <si>
    <t>Fuente :Sistema Integrado de Información Financiera SIIF Nación</t>
  </si>
  <si>
    <t xml:space="preserve">MINISTERIO DE COMERCIO INDUSTRIA Y TURISMO -  UNIDAD EJECUTORA 3501-01 GESTIÓN GENERAL </t>
  </si>
  <si>
    <t>MINISTERIO DE COMERCIO INDUSTRIA Y TURISMO - UNIDAD EJECUTORA 3501-02 DIRECCIÓN GENERAL DE COMERCIO EXTERIOR</t>
  </si>
  <si>
    <t>}</t>
  </si>
  <si>
    <t xml:space="preserve"> </t>
  </si>
  <si>
    <t>INFORME DE EJECUCIÓN PRESUPUESTAL ACUMULADA ENERO 31 DE 2018</t>
  </si>
  <si>
    <t>GENERADO: FEBRERO 01 DE 2018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</si>
</sst>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;[Red]0.00"/>
    <numFmt numFmtId="179" formatCode="0.000%"/>
    <numFmt numFmtId="180" formatCode="[$-240A]dddd\,\ dd&quot; de &quot;mmmm&quot; de &quot;yyyy"/>
    <numFmt numFmtId="181" formatCode="0_ ;[Red]\-0\ "/>
    <numFmt numFmtId="182" formatCode="0_ ;\-0\ "/>
    <numFmt numFmtId="183" formatCode="0;[Red]0"/>
    <numFmt numFmtId="184" formatCode="[$-240A]h:mm:ss\ AM/PM"/>
    <numFmt numFmtId="185" formatCode="#,##0_ ;\-#,##0\ "/>
    <numFmt numFmtId="186" formatCode="#,##0_ ;[Red]\-#,##0\ "/>
    <numFmt numFmtId="187" formatCode="0.00_ ;[Red]\-0.00\ "/>
    <numFmt numFmtId="188" formatCode="0.00_ ;\-0.00\ "/>
    <numFmt numFmtId="189" formatCode="#,##0;[Red]#,##0"/>
    <numFmt numFmtId="190" formatCode="&quot;$&quot;#,##0.00"/>
    <numFmt numFmtId="191" formatCode="#,##0.000000000000"/>
    <numFmt numFmtId="192" formatCode="[$-1240A]&quot;$&quot;\ #,##0.00;\(&quot;$&quot;\ #,##0.00\)"/>
  </numFmts>
  <fonts count="65">
    <font>
      <sz val="10"/>
      <name val="Arial"/>
      <family val="0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8"/>
      <name val="Arial"/>
      <family val="2"/>
    </font>
    <font>
      <b/>
      <sz val="9"/>
      <name val="Futura-Book"/>
      <family val="0"/>
    </font>
    <font>
      <sz val="9"/>
      <name val="Futura-Book"/>
      <family val="0"/>
    </font>
    <font>
      <b/>
      <sz val="9"/>
      <color indexed="9"/>
      <name val="Futura-Book"/>
      <family val="0"/>
    </font>
    <font>
      <b/>
      <sz val="14"/>
      <name val="Arial Narrow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 Narrow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10"/>
      <color theme="1" tint="0.04998999834060669"/>
      <name val="Arial"/>
      <family val="2"/>
    </font>
    <font>
      <sz val="10"/>
      <color theme="1" tint="0.04998999834060669"/>
      <name val="Arial"/>
      <family val="2"/>
    </font>
    <font>
      <sz val="11"/>
      <color theme="1" tint="0.04998999834060669"/>
      <name val="Arial"/>
      <family val="2"/>
    </font>
    <font>
      <b/>
      <sz val="11"/>
      <color theme="1" tint="0.04998999834060669"/>
      <name val="Arial Narrow"/>
      <family val="2"/>
    </font>
    <font>
      <b/>
      <sz val="11"/>
      <color theme="1" tint="0.04998999834060669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9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Continuous" vertical="center" wrapText="1"/>
    </xf>
    <xf numFmtId="4" fontId="2" fillId="0" borderId="0" xfId="0" applyNumberFormat="1" applyFont="1" applyAlignment="1">
      <alignment horizontal="centerContinuous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7" fillId="33" borderId="10" xfId="0" applyNumberFormat="1" applyFont="1" applyFill="1" applyBorder="1" applyAlignment="1">
      <alignment horizontal="right" vertical="center" wrapText="1"/>
    </xf>
    <xf numFmtId="10" fontId="7" fillId="33" borderId="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center" wrapText="1"/>
    </xf>
    <xf numFmtId="10" fontId="10" fillId="0" borderId="0" xfId="0" applyNumberFormat="1" applyFont="1" applyFill="1" applyBorder="1" applyAlignment="1">
      <alignment horizontal="right" vertical="center" wrapText="1"/>
    </xf>
    <xf numFmtId="4" fontId="7" fillId="33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192" fontId="59" fillId="0" borderId="0" xfId="0" applyNumberFormat="1" applyFont="1" applyFill="1" applyBorder="1" applyAlignment="1">
      <alignment horizontal="right" vertical="center" wrapText="1" readingOrder="1"/>
    </xf>
    <xf numFmtId="10" fontId="60" fillId="33" borderId="0" xfId="0" applyNumberFormat="1" applyFont="1" applyFill="1" applyBorder="1" applyAlignment="1">
      <alignment horizontal="right" vertical="center" wrapText="1"/>
    </xf>
    <xf numFmtId="10" fontId="6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14" fillId="33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4" fillId="33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4" fontId="1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10" fontId="61" fillId="0" borderId="0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/>
    </xf>
    <xf numFmtId="4" fontId="10" fillId="0" borderId="11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/>
    </xf>
    <xf numFmtId="4" fontId="7" fillId="33" borderId="14" xfId="0" applyNumberFormat="1" applyFont="1" applyFill="1" applyBorder="1" applyAlignment="1">
      <alignment horizontal="right" vertical="center" wrapText="1"/>
    </xf>
    <xf numFmtId="4" fontId="10" fillId="0" borderId="14" xfId="0" applyNumberFormat="1" applyFont="1" applyFill="1" applyBorder="1" applyAlignment="1">
      <alignment horizontal="right" vertical="center" wrapText="1"/>
    </xf>
    <xf numFmtId="4" fontId="12" fillId="0" borderId="14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/>
    </xf>
    <xf numFmtId="0" fontId="62" fillId="34" borderId="15" xfId="0" applyFont="1" applyFill="1" applyBorder="1" applyAlignment="1">
      <alignment/>
    </xf>
    <xf numFmtId="0" fontId="63" fillId="35" borderId="16" xfId="0" applyFont="1" applyFill="1" applyBorder="1" applyAlignment="1">
      <alignment horizontal="center" vertical="center"/>
    </xf>
    <xf numFmtId="4" fontId="63" fillId="36" borderId="16" xfId="0" applyNumberFormat="1" applyFont="1" applyFill="1" applyBorder="1" applyAlignment="1">
      <alignment horizontal="center" vertical="justify" wrapText="1"/>
    </xf>
    <xf numFmtId="0" fontId="63" fillId="37" borderId="16" xfId="0" applyFont="1" applyFill="1" applyBorder="1" applyAlignment="1">
      <alignment horizontal="center" vertical="justify" wrapText="1"/>
    </xf>
    <xf numFmtId="0" fontId="63" fillId="38" borderId="17" xfId="0" applyFont="1" applyFill="1" applyBorder="1" applyAlignment="1">
      <alignment horizontal="center" vertical="justify" wrapText="1"/>
    </xf>
    <xf numFmtId="0" fontId="64" fillId="39" borderId="16" xfId="0" applyFont="1" applyFill="1" applyBorder="1" applyAlignment="1">
      <alignment horizontal="center" vertical="justify" wrapText="1"/>
    </xf>
    <xf numFmtId="0" fontId="64" fillId="40" borderId="16" xfId="0" applyFont="1" applyFill="1" applyBorder="1" applyAlignment="1">
      <alignment horizontal="center" vertical="justify"/>
    </xf>
    <xf numFmtId="0" fontId="64" fillId="41" borderId="18" xfId="0" applyFont="1" applyFill="1" applyBorder="1" applyAlignment="1">
      <alignment horizontal="center" vertical="justify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5" fillId="33" borderId="20" xfId="0" applyFont="1" applyFill="1" applyBorder="1" applyAlignment="1">
      <alignment horizontal="center" vertical="center"/>
    </xf>
    <xf numFmtId="10" fontId="5" fillId="33" borderId="14" xfId="0" applyNumberFormat="1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/>
    </xf>
    <xf numFmtId="10" fontId="0" fillId="0" borderId="14" xfId="0" applyNumberFormat="1" applyFont="1" applyFill="1" applyBorder="1" applyAlignment="1">
      <alignment horizontal="right" vertical="center" wrapText="1"/>
    </xf>
    <xf numFmtId="10" fontId="5" fillId="0" borderId="14" xfId="0" applyNumberFormat="1" applyFont="1" applyFill="1" applyBorder="1" applyAlignment="1">
      <alignment horizontal="right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/>
    </xf>
    <xf numFmtId="0" fontId="5" fillId="33" borderId="21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left" vertical="center"/>
    </xf>
    <xf numFmtId="4" fontId="7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10" fontId="60" fillId="33" borderId="22" xfId="0" applyNumberFormat="1" applyFont="1" applyFill="1" applyBorder="1" applyAlignment="1">
      <alignment horizontal="right" vertical="center" wrapText="1"/>
    </xf>
    <xf numFmtId="10" fontId="5" fillId="33" borderId="24" xfId="0" applyNumberFormat="1" applyFont="1" applyFill="1" applyBorder="1" applyAlignment="1">
      <alignment horizontal="right" vertical="center" wrapText="1"/>
    </xf>
    <xf numFmtId="0" fontId="62" fillId="42" borderId="15" xfId="0" applyFont="1" applyFill="1" applyBorder="1" applyAlignment="1">
      <alignment/>
    </xf>
    <xf numFmtId="0" fontId="63" fillId="43" borderId="16" xfId="0" applyFont="1" applyFill="1" applyBorder="1" applyAlignment="1">
      <alignment horizontal="center" vertical="center"/>
    </xf>
    <xf numFmtId="4" fontId="63" fillId="44" borderId="16" xfId="0" applyNumberFormat="1" applyFont="1" applyFill="1" applyBorder="1" applyAlignment="1">
      <alignment horizontal="center" vertical="justify" wrapText="1"/>
    </xf>
    <xf numFmtId="0" fontId="63" fillId="45" borderId="17" xfId="0" applyFont="1" applyFill="1" applyBorder="1" applyAlignment="1">
      <alignment horizontal="center" vertical="justify" wrapText="1"/>
    </xf>
    <xf numFmtId="0" fontId="64" fillId="46" borderId="16" xfId="0" applyFont="1" applyFill="1" applyBorder="1" applyAlignment="1">
      <alignment horizontal="center" vertical="justify" wrapText="1"/>
    </xf>
    <xf numFmtId="0" fontId="64" fillId="47" borderId="16" xfId="0" applyFont="1" applyFill="1" applyBorder="1" applyAlignment="1">
      <alignment horizontal="center" vertical="justify"/>
    </xf>
    <xf numFmtId="0" fontId="64" fillId="48" borderId="18" xfId="0" applyFont="1" applyFill="1" applyBorder="1" applyAlignment="1">
      <alignment horizontal="center" vertical="justify"/>
    </xf>
    <xf numFmtId="4" fontId="10" fillId="0" borderId="13" xfId="0" applyNumberFormat="1" applyFont="1" applyBorder="1" applyAlignment="1">
      <alignment/>
    </xf>
    <xf numFmtId="10" fontId="7" fillId="33" borderId="14" xfId="0" applyNumberFormat="1" applyFont="1" applyFill="1" applyBorder="1" applyAlignment="1">
      <alignment horizontal="right" vertical="center" wrapText="1"/>
    </xf>
    <xf numFmtId="10" fontId="10" fillId="0" borderId="14" xfId="0" applyNumberFormat="1" applyFont="1" applyFill="1" applyBorder="1" applyAlignment="1">
      <alignment horizontal="right" vertical="center" wrapText="1"/>
    </xf>
    <xf numFmtId="10" fontId="7" fillId="0" borderId="14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/>
    </xf>
    <xf numFmtId="0" fontId="14" fillId="33" borderId="22" xfId="0" applyFont="1" applyFill="1" applyBorder="1" applyAlignment="1">
      <alignment vertical="center"/>
    </xf>
    <xf numFmtId="4" fontId="7" fillId="33" borderId="23" xfId="0" applyNumberFormat="1" applyFont="1" applyFill="1" applyBorder="1" applyAlignment="1">
      <alignment horizontal="right" vertical="center" wrapText="1"/>
    </xf>
    <xf numFmtId="10" fontId="7" fillId="33" borderId="22" xfId="0" applyNumberFormat="1" applyFont="1" applyFill="1" applyBorder="1" applyAlignment="1">
      <alignment horizontal="right" vertical="center" wrapText="1"/>
    </xf>
    <xf numFmtId="10" fontId="7" fillId="33" borderId="24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Border="1" applyAlignment="1">
      <alignment/>
    </xf>
    <xf numFmtId="4" fontId="63" fillId="49" borderId="18" xfId="0" applyNumberFormat="1" applyFont="1" applyFill="1" applyBorder="1" applyAlignment="1">
      <alignment horizontal="center" vertical="justify" wrapText="1"/>
    </xf>
    <xf numFmtId="0" fontId="0" fillId="33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/>
    </xf>
    <xf numFmtId="4" fontId="7" fillId="33" borderId="24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C11" sqref="C11"/>
    </sheetView>
  </sheetViews>
  <sheetFormatPr defaultColWidth="11.421875" defaultRowHeight="12.75"/>
  <cols>
    <col min="1" max="1" width="2.57421875" style="0" customWidth="1"/>
    <col min="2" max="2" width="21.00390625" style="0" customWidth="1"/>
    <col min="3" max="3" width="17.28125" style="0" customWidth="1"/>
    <col min="4" max="5" width="17.140625" style="0" customWidth="1"/>
    <col min="6" max="7" width="16.7109375" style="0" customWidth="1"/>
    <col min="8" max="8" width="19.8515625" style="0" customWidth="1"/>
    <col min="9" max="9" width="8.28125" style="0" customWidth="1"/>
    <col min="10" max="10" width="8.140625" style="0" customWidth="1"/>
    <col min="11" max="11" width="8.421875" style="0" customWidth="1"/>
  </cols>
  <sheetData>
    <row r="1" spans="1:12" ht="18">
      <c r="A1" s="96" t="s">
        <v>11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25" t="s">
        <v>30</v>
      </c>
    </row>
    <row r="2" spans="1:11" ht="18">
      <c r="A2" s="96" t="s">
        <v>31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3:11" ht="24" customHeight="1" thickBot="1">
      <c r="C4" s="1"/>
      <c r="D4" s="1"/>
      <c r="E4" s="1"/>
      <c r="F4" s="1"/>
      <c r="G4" s="1"/>
      <c r="H4" s="50" t="s">
        <v>32</v>
      </c>
      <c r="I4" s="2"/>
      <c r="J4" s="2"/>
      <c r="K4" s="2"/>
    </row>
    <row r="5" spans="1:11" ht="46.5" customHeight="1" thickBot="1" thickTop="1">
      <c r="A5" s="51"/>
      <c r="B5" s="52" t="s">
        <v>8</v>
      </c>
      <c r="C5" s="53" t="s">
        <v>25</v>
      </c>
      <c r="D5" s="54" t="s">
        <v>12</v>
      </c>
      <c r="E5" s="54" t="s">
        <v>19</v>
      </c>
      <c r="F5" s="54" t="s">
        <v>17</v>
      </c>
      <c r="G5" s="54" t="s">
        <v>22</v>
      </c>
      <c r="H5" s="55" t="s">
        <v>13</v>
      </c>
      <c r="I5" s="56" t="s">
        <v>16</v>
      </c>
      <c r="J5" s="57" t="s">
        <v>14</v>
      </c>
      <c r="K5" s="58" t="s">
        <v>15</v>
      </c>
    </row>
    <row r="6" spans="1:11" ht="10.5" customHeight="1">
      <c r="A6" s="59"/>
      <c r="B6" s="39"/>
      <c r="C6" s="39"/>
      <c r="D6" s="45"/>
      <c r="E6" s="45"/>
      <c r="F6" s="45"/>
      <c r="G6" s="45"/>
      <c r="H6" s="38"/>
      <c r="I6" s="45"/>
      <c r="J6" s="45"/>
      <c r="K6" s="60"/>
    </row>
    <row r="7" spans="1:11" ht="23.25" customHeight="1">
      <c r="A7" s="61" t="s">
        <v>4</v>
      </c>
      <c r="B7" s="26" t="s">
        <v>0</v>
      </c>
      <c r="C7" s="16">
        <f>+C22+C37</f>
        <v>363058641598</v>
      </c>
      <c r="D7" s="16">
        <f>SUM(D8:D11)</f>
        <v>363058641598</v>
      </c>
      <c r="E7" s="16">
        <f>SUM(E8:E11)</f>
        <v>192433599221.29</v>
      </c>
      <c r="F7" s="16">
        <f>SUM(F8:F11)</f>
        <v>8687256145.67</v>
      </c>
      <c r="G7" s="16">
        <f>SUM(G8:G11)</f>
        <v>8230665623.85</v>
      </c>
      <c r="H7" s="7">
        <f>+D7-E7</f>
        <v>170625042376.71</v>
      </c>
      <c r="I7" s="23">
        <f>+E7/D7</f>
        <v>0.5300344825130587</v>
      </c>
      <c r="J7" s="23">
        <f>+F7/D7</f>
        <v>0.023927969617891766</v>
      </c>
      <c r="K7" s="62">
        <f>+G7/D7</f>
        <v>0.022670347654094626</v>
      </c>
    </row>
    <row r="8" spans="1:11" ht="21.75" customHeight="1">
      <c r="A8" s="63"/>
      <c r="B8" s="27" t="s">
        <v>1</v>
      </c>
      <c r="C8" s="17">
        <f>+C23+C38</f>
        <v>54176937657</v>
      </c>
      <c r="D8" s="17">
        <f aca="true" t="shared" si="0" ref="D8:G10">+D23+D38</f>
        <v>54176937657</v>
      </c>
      <c r="E8" s="17">
        <f t="shared" si="0"/>
        <v>9876197821.32</v>
      </c>
      <c r="F8" s="17">
        <f t="shared" si="0"/>
        <v>2396217608.98</v>
      </c>
      <c r="G8" s="17">
        <f t="shared" si="0"/>
        <v>2325912911.98</v>
      </c>
      <c r="H8" s="36">
        <f>+D8-E8</f>
        <v>44300739835.68</v>
      </c>
      <c r="I8" s="37">
        <f>+E8/D8</f>
        <v>0.18229523942174927</v>
      </c>
      <c r="J8" s="37">
        <f>+F8/D8</f>
        <v>0.044229476832941546</v>
      </c>
      <c r="K8" s="64">
        <f>+G8/D8</f>
        <v>0.042931790030392714</v>
      </c>
    </row>
    <row r="9" spans="1:11" ht="24" customHeight="1">
      <c r="A9" s="63"/>
      <c r="B9" s="27" t="s">
        <v>2</v>
      </c>
      <c r="C9" s="17">
        <f>+C24+C39</f>
        <v>30513168000</v>
      </c>
      <c r="D9" s="17">
        <f t="shared" si="0"/>
        <v>30513168000</v>
      </c>
      <c r="E9" s="17">
        <f t="shared" si="0"/>
        <v>7838356751.76</v>
      </c>
      <c r="F9" s="17">
        <f t="shared" si="0"/>
        <v>972131122.89</v>
      </c>
      <c r="G9" s="17">
        <f t="shared" si="0"/>
        <v>585845298.07</v>
      </c>
      <c r="H9" s="36">
        <f>+D9-E9</f>
        <v>22674811248.239998</v>
      </c>
      <c r="I9" s="37">
        <f>+E9/D9</f>
        <v>0.2568843966565517</v>
      </c>
      <c r="J9" s="37">
        <f>+F9/D9</f>
        <v>0.031859396667366695</v>
      </c>
      <c r="K9" s="64">
        <f>+G9/D9</f>
        <v>0.01919975330224643</v>
      </c>
    </row>
    <row r="10" spans="1:11" ht="25.5" customHeight="1">
      <c r="A10" s="63"/>
      <c r="B10" s="27" t="s">
        <v>9</v>
      </c>
      <c r="C10" s="17">
        <f>+C25+C40</f>
        <v>86450827845</v>
      </c>
      <c r="D10" s="17">
        <f t="shared" si="0"/>
        <v>86450827845</v>
      </c>
      <c r="E10" s="17">
        <f t="shared" si="0"/>
        <v>6478136552.21</v>
      </c>
      <c r="F10" s="17">
        <f t="shared" si="0"/>
        <v>5318907413.8</v>
      </c>
      <c r="G10" s="17">
        <f t="shared" si="0"/>
        <v>5318907413.8</v>
      </c>
      <c r="H10" s="36">
        <f>+D10-E10</f>
        <v>79972691292.79</v>
      </c>
      <c r="I10" s="37">
        <f>+E10/D10</f>
        <v>0.07493434954520996</v>
      </c>
      <c r="J10" s="37">
        <f>+F10/D10</f>
        <v>0.06152523401321745</v>
      </c>
      <c r="K10" s="64">
        <f>+G10/D10</f>
        <v>0.06152523401321745</v>
      </c>
    </row>
    <row r="11" spans="1:11" ht="24.75" customHeight="1">
      <c r="A11" s="63"/>
      <c r="B11" s="27" t="s">
        <v>10</v>
      </c>
      <c r="C11" s="17">
        <f>+C26</f>
        <v>191917708096</v>
      </c>
      <c r="D11" s="17">
        <f>+D26</f>
        <v>191917708096</v>
      </c>
      <c r="E11" s="17">
        <f>+E26</f>
        <v>168240908096</v>
      </c>
      <c r="F11" s="17">
        <f>+F26</f>
        <v>0</v>
      </c>
      <c r="G11" s="17">
        <f>+G26</f>
        <v>0</v>
      </c>
      <c r="H11" s="36">
        <f>+D11-E11</f>
        <v>23676800000</v>
      </c>
      <c r="I11" s="37">
        <f>+E11/D11</f>
        <v>0.8766304566947177</v>
      </c>
      <c r="J11" s="37">
        <f>+F11/D11</f>
        <v>0</v>
      </c>
      <c r="K11" s="64">
        <f>+G11/D11</f>
        <v>0</v>
      </c>
    </row>
    <row r="12" spans="1:11" ht="6.75" customHeight="1">
      <c r="A12" s="63"/>
      <c r="B12" s="18"/>
      <c r="C12" s="17"/>
      <c r="D12" s="17"/>
      <c r="E12" s="17"/>
      <c r="F12" s="17"/>
      <c r="G12" s="17"/>
      <c r="H12" s="8"/>
      <c r="I12" s="6"/>
      <c r="J12" s="24"/>
      <c r="K12" s="65"/>
    </row>
    <row r="13" spans="1:11" ht="37.5" customHeight="1">
      <c r="A13" s="66" t="s">
        <v>5</v>
      </c>
      <c r="B13" s="26" t="s">
        <v>3</v>
      </c>
      <c r="C13" s="16">
        <f>+C28+C41</f>
        <v>113537000000</v>
      </c>
      <c r="D13" s="16">
        <f>+D28+D41</f>
        <v>113537000000</v>
      </c>
      <c r="E13" s="16">
        <f>+E28+E41</f>
        <v>42295911990.22</v>
      </c>
      <c r="F13" s="16">
        <f>+F28+F41</f>
        <v>461785395</v>
      </c>
      <c r="G13" s="16">
        <f>+G28+G41</f>
        <v>441439960</v>
      </c>
      <c r="H13" s="7">
        <f>+D13-E13</f>
        <v>71241088009.78</v>
      </c>
      <c r="I13" s="23">
        <f>+E13/D13</f>
        <v>0.372529765540925</v>
      </c>
      <c r="J13" s="23">
        <f>+F13/D13</f>
        <v>0.00406726789504743</v>
      </c>
      <c r="K13" s="62">
        <f>+G13/D13</f>
        <v>0.0038880713776125843</v>
      </c>
    </row>
    <row r="14" spans="1:11" ht="11.25" customHeight="1">
      <c r="A14" s="67"/>
      <c r="B14" s="19"/>
      <c r="C14" s="20"/>
      <c r="D14" s="21"/>
      <c r="E14" s="21"/>
      <c r="F14" s="21"/>
      <c r="G14" s="21"/>
      <c r="H14" s="8"/>
      <c r="I14" s="6"/>
      <c r="J14" s="6"/>
      <c r="K14" s="65"/>
    </row>
    <row r="15" spans="1:11" ht="19.5" customHeight="1" thickBot="1">
      <c r="A15" s="68" t="s">
        <v>6</v>
      </c>
      <c r="B15" s="69" t="s">
        <v>7</v>
      </c>
      <c r="C15" s="70">
        <f>+C30+C43</f>
        <v>476595641598</v>
      </c>
      <c r="D15" s="70">
        <f>+D7+D13</f>
        <v>476595641598</v>
      </c>
      <c r="E15" s="70">
        <f>+E7+E13</f>
        <v>234729511211.51</v>
      </c>
      <c r="F15" s="70">
        <f>+F7+F13</f>
        <v>9149041540.67</v>
      </c>
      <c r="G15" s="70">
        <f>+G7+G13</f>
        <v>8672105583.85</v>
      </c>
      <c r="H15" s="71">
        <f>+D15-E15</f>
        <v>241866130386.49</v>
      </c>
      <c r="I15" s="72">
        <f>+E15/D15</f>
        <v>0.49251292022829746</v>
      </c>
      <c r="J15" s="72">
        <f>+F15/D15</f>
        <v>0.019196653813269772</v>
      </c>
      <c r="K15" s="73">
        <f>+G15/D15</f>
        <v>0.018195939758854883</v>
      </c>
    </row>
    <row r="16" spans="3:11" ht="9.75" customHeight="1" thickTop="1">
      <c r="C16" s="1"/>
      <c r="D16" s="1"/>
      <c r="E16" s="1"/>
      <c r="F16" s="1"/>
      <c r="G16" s="1"/>
      <c r="H16" s="1"/>
      <c r="I16" s="1"/>
      <c r="J16" s="1"/>
      <c r="K16" s="1"/>
    </row>
    <row r="17" spans="1:11" ht="18">
      <c r="A17" s="96" t="s">
        <v>27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</row>
    <row r="18" spans="1:11" ht="15" customHeight="1">
      <c r="A18" s="96" t="s">
        <v>31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</row>
    <row r="19" spans="1:11" ht="17.25" customHeight="1" thickBot="1">
      <c r="A19" s="4"/>
      <c r="B19" s="4"/>
      <c r="C19" s="5"/>
      <c r="D19" s="5"/>
      <c r="E19" s="5"/>
      <c r="F19" s="5"/>
      <c r="G19" s="5"/>
      <c r="H19" s="5"/>
      <c r="I19" s="5"/>
      <c r="J19" s="5"/>
      <c r="K19" s="5"/>
    </row>
    <row r="20" spans="1:11" ht="48.75" customHeight="1" thickBot="1" thickTop="1">
      <c r="A20" s="74"/>
      <c r="B20" s="75" t="s">
        <v>8</v>
      </c>
      <c r="C20" s="76" t="s">
        <v>25</v>
      </c>
      <c r="D20" s="76" t="s">
        <v>12</v>
      </c>
      <c r="E20" s="76" t="s">
        <v>19</v>
      </c>
      <c r="F20" s="76" t="s">
        <v>23</v>
      </c>
      <c r="G20" s="76" t="s">
        <v>18</v>
      </c>
      <c r="H20" s="77" t="s">
        <v>13</v>
      </c>
      <c r="I20" s="78" t="s">
        <v>16</v>
      </c>
      <c r="J20" s="79" t="s">
        <v>14</v>
      </c>
      <c r="K20" s="80" t="s">
        <v>15</v>
      </c>
    </row>
    <row r="21" spans="1:11" ht="13.5" customHeight="1">
      <c r="A21" s="59"/>
      <c r="B21" s="39"/>
      <c r="C21" s="40"/>
      <c r="D21" s="41"/>
      <c r="E21" s="41"/>
      <c r="F21" s="41"/>
      <c r="G21" s="41"/>
      <c r="H21" s="43"/>
      <c r="I21" s="44"/>
      <c r="J21" s="44"/>
      <c r="K21" s="81"/>
    </row>
    <row r="22" spans="1:11" ht="19.5" customHeight="1">
      <c r="A22" s="61" t="s">
        <v>4</v>
      </c>
      <c r="B22" s="28" t="s">
        <v>0</v>
      </c>
      <c r="C22" s="16">
        <f>SUM(C23:C26)</f>
        <v>349154111598</v>
      </c>
      <c r="D22" s="16">
        <f>SUM(D23:D26)</f>
        <v>349154111598</v>
      </c>
      <c r="E22" s="16">
        <f>SUM(E23:E26)</f>
        <v>190835595657.79</v>
      </c>
      <c r="F22" s="16">
        <f>SUM(F23:F26)</f>
        <v>8065719345.450001</v>
      </c>
      <c r="G22" s="16">
        <f>SUM(G23:G26)</f>
        <v>7609128823.63</v>
      </c>
      <c r="H22" s="11">
        <f>+D22-E22</f>
        <v>158318515940.21</v>
      </c>
      <c r="I22" s="12">
        <f>+E22/D22</f>
        <v>0.5465655116715605</v>
      </c>
      <c r="J22" s="12">
        <f>+F22/D22</f>
        <v>0.023100742845430098</v>
      </c>
      <c r="K22" s="82">
        <f>+G22/D22</f>
        <v>0.021793038004922025</v>
      </c>
    </row>
    <row r="23" spans="1:11" ht="19.5" customHeight="1">
      <c r="A23" s="63"/>
      <c r="B23" s="29" t="s">
        <v>1</v>
      </c>
      <c r="C23" s="17">
        <v>43192000000</v>
      </c>
      <c r="D23" s="17">
        <v>43192000000</v>
      </c>
      <c r="E23" s="17">
        <v>9258031408.74</v>
      </c>
      <c r="F23" s="17">
        <v>1865332291.4</v>
      </c>
      <c r="G23" s="17">
        <v>1795027594.4</v>
      </c>
      <c r="H23" s="35">
        <f>+D23-E23</f>
        <v>33933968591.260002</v>
      </c>
      <c r="I23" s="15">
        <f>+E23/D23</f>
        <v>0.2143459763090387</v>
      </c>
      <c r="J23" s="15">
        <f>+F23/D23</f>
        <v>0.04318698581681793</v>
      </c>
      <c r="K23" s="83">
        <f>+G23/D23</f>
        <v>0.041559260844600855</v>
      </c>
    </row>
    <row r="24" spans="1:11" ht="19.5" customHeight="1">
      <c r="A24" s="63"/>
      <c r="B24" s="29" t="s">
        <v>2</v>
      </c>
      <c r="C24" s="17">
        <v>28739350000</v>
      </c>
      <c r="D24" s="17">
        <v>28739350000</v>
      </c>
      <c r="E24" s="17">
        <v>6858519600.84</v>
      </c>
      <c r="F24" s="17">
        <v>881479640.25</v>
      </c>
      <c r="G24" s="17">
        <v>495193815.43</v>
      </c>
      <c r="H24" s="35">
        <f>+D24-E24</f>
        <v>21880830399.16</v>
      </c>
      <c r="I24" s="15">
        <f>+E24/D24</f>
        <v>0.2386456061407095</v>
      </c>
      <c r="J24" s="15">
        <f>+F24/D24</f>
        <v>0.030671523199028508</v>
      </c>
      <c r="K24" s="83">
        <f>+G24/D24</f>
        <v>0.01723051549286953</v>
      </c>
    </row>
    <row r="25" spans="1:11" ht="19.5" customHeight="1">
      <c r="A25" s="63"/>
      <c r="B25" s="29" t="s">
        <v>9</v>
      </c>
      <c r="C25" s="17">
        <v>85305053502</v>
      </c>
      <c r="D25" s="17">
        <v>85305053502</v>
      </c>
      <c r="E25" s="17">
        <v>6478136552.21</v>
      </c>
      <c r="F25" s="17">
        <v>5318907413.8</v>
      </c>
      <c r="G25" s="17">
        <v>5318907413.8</v>
      </c>
      <c r="H25" s="35">
        <f>+D25-E25</f>
        <v>78826916949.79</v>
      </c>
      <c r="I25" s="15">
        <f>+E25/D25</f>
        <v>0.07594082983674723</v>
      </c>
      <c r="J25" s="15">
        <f>+F25/D25</f>
        <v>0.06235160984542724</v>
      </c>
      <c r="K25" s="83">
        <f>+G25/D25</f>
        <v>0.06235160984542724</v>
      </c>
    </row>
    <row r="26" spans="1:11" ht="19.5" customHeight="1">
      <c r="A26" s="63"/>
      <c r="B26" s="29" t="s">
        <v>10</v>
      </c>
      <c r="C26" s="17">
        <v>191917708096</v>
      </c>
      <c r="D26" s="17">
        <v>191917708096</v>
      </c>
      <c r="E26" s="17">
        <v>168240908096</v>
      </c>
      <c r="F26" s="17">
        <v>0</v>
      </c>
      <c r="G26" s="17">
        <v>0</v>
      </c>
      <c r="H26" s="35">
        <f>+D26-E26</f>
        <v>23676800000</v>
      </c>
      <c r="I26" s="15">
        <f>+E26/D26</f>
        <v>0.8766304566947177</v>
      </c>
      <c r="J26" s="15">
        <f>+F26/D26</f>
        <v>0</v>
      </c>
      <c r="K26" s="83">
        <f>+G26/D26</f>
        <v>0</v>
      </c>
    </row>
    <row r="27" spans="1:11" ht="8.25" customHeight="1">
      <c r="A27" s="63"/>
      <c r="B27" s="30"/>
      <c r="C27" s="17"/>
      <c r="D27" s="17"/>
      <c r="E27" s="17"/>
      <c r="F27" s="17"/>
      <c r="G27" s="17"/>
      <c r="H27" s="13"/>
      <c r="I27" s="14"/>
      <c r="J27" s="14"/>
      <c r="K27" s="84"/>
    </row>
    <row r="28" spans="1:11" ht="19.5" customHeight="1">
      <c r="A28" s="66" t="s">
        <v>5</v>
      </c>
      <c r="B28" s="28" t="s">
        <v>3</v>
      </c>
      <c r="C28" s="16">
        <v>109465000000</v>
      </c>
      <c r="D28" s="16">
        <v>109465000000</v>
      </c>
      <c r="E28" s="16">
        <v>39674372042</v>
      </c>
      <c r="F28" s="16">
        <v>461785395</v>
      </c>
      <c r="G28" s="16">
        <v>441439960</v>
      </c>
      <c r="H28" s="11">
        <f>+D28-E28</f>
        <v>69790627958</v>
      </c>
      <c r="I28" s="12">
        <f>+E28/D28</f>
        <v>0.36243888039099253</v>
      </c>
      <c r="J28" s="12">
        <f>+F28/D28</f>
        <v>0.00421856661946741</v>
      </c>
      <c r="K28" s="82">
        <f>+G28/D28</f>
        <v>0.004032704152012059</v>
      </c>
    </row>
    <row r="29" spans="1:11" ht="10.5" customHeight="1">
      <c r="A29" s="85"/>
      <c r="B29" s="31"/>
      <c r="C29" s="20"/>
      <c r="D29" s="20"/>
      <c r="E29" s="20" t="s">
        <v>29</v>
      </c>
      <c r="F29" s="20"/>
      <c r="G29" s="20"/>
      <c r="H29" s="13"/>
      <c r="I29" s="14"/>
      <c r="J29" s="14"/>
      <c r="K29" s="84"/>
    </row>
    <row r="30" spans="1:11" ht="19.5" customHeight="1" thickBot="1">
      <c r="A30" s="68" t="s">
        <v>6</v>
      </c>
      <c r="B30" s="86" t="s">
        <v>7</v>
      </c>
      <c r="C30" s="70">
        <f>+C22+C28</f>
        <v>458619111598</v>
      </c>
      <c r="D30" s="70">
        <f>+D22+D28</f>
        <v>458619111598</v>
      </c>
      <c r="E30" s="70">
        <f>+E22+E28</f>
        <v>230509967699.79</v>
      </c>
      <c r="F30" s="70">
        <f>+F22+F28</f>
        <v>8527504740.450001</v>
      </c>
      <c r="G30" s="70">
        <f>+G22+G28</f>
        <v>8050568783.63</v>
      </c>
      <c r="H30" s="87">
        <f>+D30-E30</f>
        <v>228109143898.21</v>
      </c>
      <c r="I30" s="88">
        <f>+E30/D30</f>
        <v>0.5026174484892427</v>
      </c>
      <c r="J30" s="88">
        <f>+F30/D30</f>
        <v>0.01859387130801635</v>
      </c>
      <c r="K30" s="89">
        <f>+G30/D30</f>
        <v>0.01755393218476835</v>
      </c>
    </row>
    <row r="31" spans="3:11" ht="13.5" thickTop="1">
      <c r="C31" s="1"/>
      <c r="D31" s="1"/>
      <c r="E31" s="1"/>
      <c r="F31" s="1"/>
      <c r="G31" s="1"/>
      <c r="H31" s="1"/>
      <c r="I31" s="1"/>
      <c r="J31" s="1"/>
      <c r="K31" s="1"/>
    </row>
    <row r="32" spans="1:11" ht="18">
      <c r="A32" s="96" t="s">
        <v>28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</row>
    <row r="33" spans="1:11" ht="12.75" customHeight="1">
      <c r="A33" s="96" t="s">
        <v>31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</row>
    <row r="34" spans="1:11" ht="11.25" customHeight="1" thickBot="1">
      <c r="A34" s="4"/>
      <c r="B34" s="4"/>
      <c r="C34" s="5"/>
      <c r="D34" s="5"/>
      <c r="E34" s="5"/>
      <c r="F34" s="5"/>
      <c r="G34" s="5"/>
      <c r="H34" s="5"/>
      <c r="I34" s="5"/>
      <c r="J34" s="5"/>
      <c r="K34" s="5"/>
    </row>
    <row r="35" spans="1:11" ht="54" customHeight="1" thickBot="1" thickTop="1">
      <c r="A35" s="51"/>
      <c r="B35" s="52" t="s">
        <v>8</v>
      </c>
      <c r="C35" s="53" t="s">
        <v>25</v>
      </c>
      <c r="D35" s="53" t="s">
        <v>12</v>
      </c>
      <c r="E35" s="53" t="s">
        <v>20</v>
      </c>
      <c r="F35" s="53" t="s">
        <v>24</v>
      </c>
      <c r="G35" s="91" t="s">
        <v>21</v>
      </c>
      <c r="H35" s="54" t="s">
        <v>13</v>
      </c>
      <c r="I35" s="56" t="s">
        <v>16</v>
      </c>
      <c r="J35" s="57" t="s">
        <v>14</v>
      </c>
      <c r="K35" s="58" t="s">
        <v>15</v>
      </c>
    </row>
    <row r="36" spans="1:11" ht="12" customHeight="1">
      <c r="A36" s="59"/>
      <c r="B36" s="39"/>
      <c r="C36" s="40"/>
      <c r="D36" s="41"/>
      <c r="E36" s="41"/>
      <c r="F36" s="41"/>
      <c r="G36" s="46"/>
      <c r="H36" s="42"/>
      <c r="I36" s="42"/>
      <c r="J36" s="42"/>
      <c r="K36" s="90"/>
    </row>
    <row r="37" spans="1:11" ht="19.5" customHeight="1">
      <c r="A37" s="92" t="s">
        <v>4</v>
      </c>
      <c r="B37" s="32" t="s">
        <v>0</v>
      </c>
      <c r="C37" s="16">
        <f aca="true" t="shared" si="1" ref="C37:H37">+C38+C39+C40</f>
        <v>13904530000</v>
      </c>
      <c r="D37" s="16">
        <f t="shared" si="1"/>
        <v>13904530000</v>
      </c>
      <c r="E37" s="16">
        <f t="shared" si="1"/>
        <v>1598003563.5</v>
      </c>
      <c r="F37" s="16">
        <f t="shared" si="1"/>
        <v>621536800.22</v>
      </c>
      <c r="G37" s="47">
        <f t="shared" si="1"/>
        <v>621536800.22</v>
      </c>
      <c r="H37" s="16">
        <f t="shared" si="1"/>
        <v>12306526436.5</v>
      </c>
      <c r="I37" s="12">
        <f>+E37/D37</f>
        <v>0.1149268305724825</v>
      </c>
      <c r="J37" s="12">
        <f>+F37/D37</f>
        <v>0.04470030991482632</v>
      </c>
      <c r="K37" s="82">
        <f>+G37/D37</f>
        <v>0.04470030991482632</v>
      </c>
    </row>
    <row r="38" spans="1:11" ht="19.5" customHeight="1">
      <c r="A38" s="93"/>
      <c r="B38" s="27" t="s">
        <v>1</v>
      </c>
      <c r="C38" s="17">
        <v>10984937657</v>
      </c>
      <c r="D38" s="17">
        <v>10984937657</v>
      </c>
      <c r="E38" s="17">
        <v>618166412.58</v>
      </c>
      <c r="F38" s="17">
        <v>530885317.58</v>
      </c>
      <c r="G38" s="48">
        <v>530885317.58</v>
      </c>
      <c r="H38" s="17">
        <f>+D38-E38</f>
        <v>10366771244.42</v>
      </c>
      <c r="I38" s="15">
        <f>+E38/D38</f>
        <v>0.056274002810210035</v>
      </c>
      <c r="J38" s="15">
        <f>+F38/D38</f>
        <v>0.048328477971989275</v>
      </c>
      <c r="K38" s="83">
        <f>+G38/D38</f>
        <v>0.048328477971989275</v>
      </c>
    </row>
    <row r="39" spans="1:11" ht="19.5" customHeight="1">
      <c r="A39" s="93"/>
      <c r="B39" s="27" t="s">
        <v>2</v>
      </c>
      <c r="C39" s="17">
        <v>1773818000</v>
      </c>
      <c r="D39" s="17">
        <v>1773818000</v>
      </c>
      <c r="E39" s="17">
        <v>979837150.92</v>
      </c>
      <c r="F39" s="17">
        <v>90651482.64</v>
      </c>
      <c r="G39" s="48">
        <v>90651482.64</v>
      </c>
      <c r="H39" s="17">
        <f>+D39-E39</f>
        <v>793980849.08</v>
      </c>
      <c r="I39" s="15">
        <f>+E39/D39</f>
        <v>0.5523887743387428</v>
      </c>
      <c r="J39" s="15">
        <f>+F39/D39</f>
        <v>0.05110528962948848</v>
      </c>
      <c r="K39" s="83">
        <f>+G39/D39</f>
        <v>0.05110528962948848</v>
      </c>
    </row>
    <row r="40" spans="1:11" ht="18" customHeight="1">
      <c r="A40" s="63"/>
      <c r="B40" s="33" t="s">
        <v>9</v>
      </c>
      <c r="C40" s="17">
        <v>1145774343</v>
      </c>
      <c r="D40" s="17">
        <v>1145774343</v>
      </c>
      <c r="E40" s="17">
        <v>0</v>
      </c>
      <c r="F40" s="17">
        <v>0</v>
      </c>
      <c r="G40" s="48">
        <v>0</v>
      </c>
      <c r="H40" s="17">
        <f>+D40-E40</f>
        <v>1145774343</v>
      </c>
      <c r="I40" s="15">
        <f>+E40/D40</f>
        <v>0</v>
      </c>
      <c r="J40" s="15">
        <v>0</v>
      </c>
      <c r="K40" s="83">
        <v>0</v>
      </c>
    </row>
    <row r="41" spans="1:11" ht="19.5" customHeight="1">
      <c r="A41" s="92" t="s">
        <v>5</v>
      </c>
      <c r="B41" s="26" t="s">
        <v>3</v>
      </c>
      <c r="C41" s="16">
        <v>4072000000</v>
      </c>
      <c r="D41" s="16">
        <v>4072000000</v>
      </c>
      <c r="E41" s="16">
        <v>2621539948.22</v>
      </c>
      <c r="F41" s="16">
        <v>0</v>
      </c>
      <c r="G41" s="47">
        <v>0</v>
      </c>
      <c r="H41" s="16">
        <f>+D41-E41</f>
        <v>1450460051.7800002</v>
      </c>
      <c r="I41" s="12">
        <f>+E41/D41</f>
        <v>0.6437966474017681</v>
      </c>
      <c r="J41" s="12">
        <f>+F41/D41</f>
        <v>0</v>
      </c>
      <c r="K41" s="82">
        <f>+G41/D41</f>
        <v>0</v>
      </c>
    </row>
    <row r="42" spans="1:11" ht="9.75" customHeight="1">
      <c r="A42" s="67"/>
      <c r="B42" s="34"/>
      <c r="C42" s="21"/>
      <c r="D42" s="21"/>
      <c r="E42" s="21" t="s">
        <v>29</v>
      </c>
      <c r="F42" s="21"/>
      <c r="G42" s="49"/>
      <c r="H42" s="17"/>
      <c r="I42" s="15"/>
      <c r="J42" s="15"/>
      <c r="K42" s="83"/>
    </row>
    <row r="43" spans="1:11" ht="19.5" customHeight="1" thickBot="1">
      <c r="A43" s="94" t="s">
        <v>6</v>
      </c>
      <c r="B43" s="69" t="s">
        <v>7</v>
      </c>
      <c r="C43" s="70">
        <f>+C37+C41</f>
        <v>17976530000</v>
      </c>
      <c r="D43" s="70">
        <f>+D37+D41</f>
        <v>17976530000</v>
      </c>
      <c r="E43" s="70">
        <f>+E37+E41</f>
        <v>4219543511.72</v>
      </c>
      <c r="F43" s="70">
        <f>+F37+F41</f>
        <v>621536800.22</v>
      </c>
      <c r="G43" s="95">
        <f>+G37+G41</f>
        <v>621536800.22</v>
      </c>
      <c r="H43" s="70">
        <f>+D43-E43</f>
        <v>13756986488.28</v>
      </c>
      <c r="I43" s="88">
        <f>+E43/D43</f>
        <v>0.23472513948576282</v>
      </c>
      <c r="J43" s="88">
        <f>+F43/D43</f>
        <v>0.03457490406769271</v>
      </c>
      <c r="K43" s="89">
        <f>+G43/D43</f>
        <v>0.03457490406769271</v>
      </c>
    </row>
    <row r="44" ht="13.5" thickTop="1">
      <c r="C44" s="1"/>
    </row>
    <row r="45" spans="2:11" ht="12.75">
      <c r="B45" s="9" t="s">
        <v>26</v>
      </c>
      <c r="C45" s="9"/>
      <c r="D45" s="9"/>
      <c r="E45" s="22"/>
      <c r="F45" s="22"/>
      <c r="G45" s="22"/>
      <c r="H45" s="10"/>
      <c r="I45" s="10"/>
      <c r="J45" s="3"/>
      <c r="K45" s="3"/>
    </row>
    <row r="46" spans="2:9" ht="12.75">
      <c r="B46" s="10"/>
      <c r="C46" s="10"/>
      <c r="D46" s="10"/>
      <c r="E46" s="10"/>
      <c r="F46" s="10"/>
      <c r="G46" s="10"/>
      <c r="H46" s="10"/>
      <c r="I46" s="10"/>
    </row>
    <row r="47" spans="2:9" ht="12.75">
      <c r="B47" s="10"/>
      <c r="C47" s="10"/>
      <c r="D47" s="10"/>
      <c r="E47" s="10"/>
      <c r="F47" s="10"/>
      <c r="G47" s="10"/>
      <c r="H47" s="10"/>
      <c r="I47" s="10"/>
    </row>
    <row r="48" spans="2:9" ht="12.75">
      <c r="B48" s="10"/>
      <c r="C48" s="10"/>
      <c r="D48" s="10"/>
      <c r="E48" s="10"/>
      <c r="F48" s="10"/>
      <c r="G48" s="10"/>
      <c r="H48" s="10"/>
      <c r="I48" s="10"/>
    </row>
    <row r="50" ht="12.75">
      <c r="H50" s="10"/>
    </row>
    <row r="51" ht="12.75">
      <c r="H51" s="10"/>
    </row>
    <row r="52" ht="12.75">
      <c r="H52" s="1"/>
    </row>
  </sheetData>
  <sheetProtection/>
  <mergeCells count="6">
    <mergeCell ref="A2:K2"/>
    <mergeCell ref="A1:K1"/>
    <mergeCell ref="A17:K17"/>
    <mergeCell ref="A18:K18"/>
    <mergeCell ref="A33:K33"/>
    <mergeCell ref="A32:K32"/>
  </mergeCells>
  <printOptions horizontalCentered="1"/>
  <pageMargins left="0.5905511811023623" right="0" top="0.3937007874015748" bottom="0" header="0" footer="0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2018-02-05T16:54:26Z</cp:lastPrinted>
  <dcterms:created xsi:type="dcterms:W3CDTF">2011-02-09T13:24:23Z</dcterms:created>
  <dcterms:modified xsi:type="dcterms:W3CDTF">2018-03-20T15:00:53Z</dcterms:modified>
  <cp:category/>
  <cp:version/>
  <cp:contentType/>
  <cp:contentStatus/>
</cp:coreProperties>
</file>