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ABRIL\PDF\"/>
    </mc:Choice>
  </mc:AlternateContent>
  <bookViews>
    <workbookView xWindow="240" yWindow="120" windowWidth="18060" windowHeight="7050"/>
  </bookViews>
  <sheets>
    <sheet name="GASTOS DE INVERSIÓN " sheetId="1" r:id="rId1"/>
  </sheets>
  <definedNames>
    <definedName name="_xlnm.Print_Titles" localSheetId="0">'GASTOS DE INVERSIÓN '!$5:$5</definedName>
  </definedNames>
  <calcPr calcId="152511"/>
</workbook>
</file>

<file path=xl/calcChain.xml><?xml version="1.0" encoding="utf-8"?>
<calcChain xmlns="http://schemas.openxmlformats.org/spreadsheetml/2006/main">
  <c r="S36" i="1" l="1"/>
  <c r="R36" i="1"/>
  <c r="Q36" i="1"/>
  <c r="P36" i="1"/>
  <c r="O36" i="1"/>
  <c r="N36" i="1"/>
  <c r="M36" i="1"/>
  <c r="L36" i="1"/>
  <c r="K36" i="1"/>
  <c r="J36" i="1"/>
  <c r="I36" i="1"/>
  <c r="S35" i="1" l="1"/>
  <c r="R35" i="1"/>
  <c r="Q35" i="1"/>
  <c r="P35" i="1"/>
  <c r="O35" i="1"/>
  <c r="M35" i="1"/>
  <c r="L35" i="1"/>
  <c r="K35" i="1"/>
  <c r="J35" i="1"/>
  <c r="I35" i="1"/>
  <c r="S31" i="1"/>
  <c r="R31" i="1"/>
  <c r="Q31" i="1"/>
  <c r="P31" i="1"/>
  <c r="O31" i="1"/>
  <c r="M31" i="1"/>
  <c r="L31" i="1"/>
  <c r="K31" i="1"/>
  <c r="J31" i="1"/>
  <c r="I31" i="1"/>
  <c r="S26" i="1"/>
  <c r="R26" i="1"/>
  <c r="Q26" i="1"/>
  <c r="P26" i="1"/>
  <c r="O26" i="1"/>
  <c r="M26" i="1"/>
  <c r="L26" i="1"/>
  <c r="K26" i="1"/>
  <c r="J26" i="1"/>
  <c r="I26" i="1"/>
  <c r="I8" i="1"/>
  <c r="S8" i="1"/>
  <c r="R8" i="1"/>
  <c r="Q8" i="1"/>
  <c r="P8" i="1"/>
  <c r="O8" i="1"/>
  <c r="M8" i="1"/>
  <c r="L8" i="1"/>
  <c r="K8" i="1"/>
  <c r="J8" i="1"/>
  <c r="N34" i="1"/>
  <c r="W34" i="1" s="1"/>
  <c r="N33" i="1"/>
  <c r="W33" i="1" s="1"/>
  <c r="N32" i="1"/>
  <c r="W32" i="1" s="1"/>
  <c r="N30" i="1"/>
  <c r="W30" i="1" s="1"/>
  <c r="N29" i="1"/>
  <c r="W29" i="1" s="1"/>
  <c r="N28" i="1"/>
  <c r="W28" i="1" s="1"/>
  <c r="N27" i="1"/>
  <c r="W27" i="1" s="1"/>
  <c r="N25" i="1"/>
  <c r="W25" i="1" s="1"/>
  <c r="N24" i="1"/>
  <c r="W24" i="1" s="1"/>
  <c r="N23" i="1"/>
  <c r="W23" i="1" s="1"/>
  <c r="N22" i="1"/>
  <c r="W22" i="1" s="1"/>
  <c r="N21" i="1"/>
  <c r="W21" i="1" s="1"/>
  <c r="N20" i="1"/>
  <c r="W20" i="1" s="1"/>
  <c r="N19" i="1"/>
  <c r="W19" i="1" s="1"/>
  <c r="N18" i="1"/>
  <c r="W18" i="1" s="1"/>
  <c r="N17" i="1"/>
  <c r="W17" i="1" s="1"/>
  <c r="N16" i="1"/>
  <c r="W16" i="1" s="1"/>
  <c r="N15" i="1"/>
  <c r="W15" i="1" s="1"/>
  <c r="N14" i="1"/>
  <c r="W14" i="1" s="1"/>
  <c r="N13" i="1"/>
  <c r="W13" i="1" s="1"/>
  <c r="N12" i="1"/>
  <c r="W12" i="1" s="1"/>
  <c r="N11" i="1"/>
  <c r="W11" i="1" s="1"/>
  <c r="N10" i="1"/>
  <c r="W10" i="1" s="1"/>
  <c r="N9" i="1"/>
  <c r="T9" i="1" s="1"/>
  <c r="T27" i="1" l="1"/>
  <c r="T10" i="1"/>
  <c r="T14" i="1"/>
  <c r="V18" i="1"/>
  <c r="V10" i="1"/>
  <c r="V14" i="1"/>
  <c r="V20" i="1"/>
  <c r="V27" i="1"/>
  <c r="T12" i="1"/>
  <c r="V16" i="1"/>
  <c r="T22" i="1"/>
  <c r="T32" i="1"/>
  <c r="V12" i="1"/>
  <c r="T18" i="1"/>
  <c r="V22" i="1"/>
  <c r="V32" i="1"/>
  <c r="N26" i="1"/>
  <c r="T26" i="1" s="1"/>
  <c r="T11" i="1"/>
  <c r="T13" i="1"/>
  <c r="T15" i="1"/>
  <c r="T16" i="1"/>
  <c r="T17" i="1"/>
  <c r="T19" i="1"/>
  <c r="T20" i="1"/>
  <c r="T21" i="1"/>
  <c r="T23" i="1"/>
  <c r="T24" i="1"/>
  <c r="T25" i="1"/>
  <c r="T28" i="1"/>
  <c r="T29" i="1"/>
  <c r="T30" i="1"/>
  <c r="T33" i="1"/>
  <c r="T34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7" i="1"/>
  <c r="U28" i="1"/>
  <c r="U29" i="1"/>
  <c r="U30" i="1"/>
  <c r="U32" i="1"/>
  <c r="U33" i="1"/>
  <c r="U34" i="1"/>
  <c r="V11" i="1"/>
  <c r="V13" i="1"/>
  <c r="V15" i="1"/>
  <c r="V19" i="1"/>
  <c r="V21" i="1"/>
  <c r="V23" i="1"/>
  <c r="V24" i="1"/>
  <c r="V25" i="1"/>
  <c r="V28" i="1"/>
  <c r="V29" i="1"/>
  <c r="V30" i="1"/>
  <c r="V33" i="1"/>
  <c r="V34" i="1"/>
  <c r="N35" i="1"/>
  <c r="T35" i="1" s="1"/>
  <c r="V17" i="1"/>
  <c r="N31" i="1"/>
  <c r="U31" i="1" s="1"/>
  <c r="N7" i="1"/>
  <c r="N6" i="1"/>
  <c r="T6" i="1" l="1"/>
  <c r="W6" i="1"/>
  <c r="V6" i="1"/>
  <c r="U6" i="1"/>
  <c r="N8" i="1"/>
  <c r="W35" i="1"/>
  <c r="V35" i="1"/>
  <c r="T7" i="1"/>
  <c r="W7" i="1"/>
  <c r="V7" i="1"/>
  <c r="U7" i="1"/>
  <c r="U35" i="1"/>
  <c r="V26" i="1"/>
  <c r="V31" i="1"/>
  <c r="T31" i="1"/>
  <c r="W31" i="1"/>
  <c r="W26" i="1"/>
  <c r="U26" i="1"/>
  <c r="T8" i="1" l="1"/>
  <c r="W8" i="1"/>
  <c r="U8" i="1"/>
  <c r="V8" i="1"/>
  <c r="T36" i="1" l="1"/>
  <c r="W36" i="1"/>
  <c r="U36" i="1"/>
  <c r="V36" i="1"/>
</calcChain>
</file>

<file path=xl/sharedStrings.xml><?xml version="1.0" encoding="utf-8"?>
<sst xmlns="http://schemas.openxmlformats.org/spreadsheetml/2006/main" count="248" uniqueCount="75">
  <si>
    <t>TIPO</t>
  </si>
  <si>
    <t>CTA</t>
  </si>
  <si>
    <t>SUB
CTA</t>
  </si>
  <si>
    <t>OBJ</t>
  </si>
  <si>
    <t>FUENTE</t>
  </si>
  <si>
    <t>REC</t>
  </si>
  <si>
    <t>SIT</t>
  </si>
  <si>
    <t>DESCRIPCION</t>
  </si>
  <si>
    <t>1</t>
  </si>
  <si>
    <t>Nación</t>
  </si>
  <si>
    <t>10</t>
  </si>
  <si>
    <t>CSF</t>
  </si>
  <si>
    <t>2</t>
  </si>
  <si>
    <t>3</t>
  </si>
  <si>
    <t>11</t>
  </si>
  <si>
    <t>SSF</t>
  </si>
  <si>
    <t>6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</si>
  <si>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</si>
  <si>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</si>
  <si>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</si>
  <si>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</si>
  <si>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</si>
  <si>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</si>
  <si>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</si>
  <si>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</si>
  <si>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</si>
  <si>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</si>
  <si>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</si>
  <si>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</si>
  <si>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</si>
  <si>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</si>
  <si>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</si>
  <si>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</si>
  <si>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</si>
  <si>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</si>
  <si>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</si>
  <si>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</si>
  <si>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</si>
  <si>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</si>
  <si>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</si>
  <si>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</si>
  <si>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</si>
  <si>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</si>
  <si>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</si>
  <si>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</si>
  <si>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</si>
  <si>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IMPLANTACION DEL PROGRAMA DE APOYO INTEGRAL PARA LOS USUARIOS DE COMERCIO EXTERIOR</t>
  </si>
  <si>
    <t>MINISTERIO DE COMERCIO INDUSTRIA Y TURISMO</t>
  </si>
  <si>
    <t>EJECUCIÓN PRESUPUESTAL ACUMULADA CON CORTE AL 30 DE ABRIL DE 2018</t>
  </si>
  <si>
    <t>SUBTOTAL VICEMINISTERIO DE COMERCIO EXTERIOR</t>
  </si>
  <si>
    <t>SUBTOTAL VICEMINISTERIO DE DESARRROLLO EMPRESARIAL</t>
  </si>
  <si>
    <t>SUBTOTAL VICEMINISTERIO DE TURISMO</t>
  </si>
  <si>
    <t xml:space="preserve">SUBTOTAL SECRETARIA GENERAL </t>
  </si>
  <si>
    <t xml:space="preserve">TOTAL GASTOS DE INVERSIÓN </t>
  </si>
  <si>
    <t>COMP/ APR</t>
  </si>
  <si>
    <t>OBLIG/ APR</t>
  </si>
  <si>
    <t>PAGO/ APR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</si>
  <si>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</si>
  <si>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</si>
  <si>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</si>
  <si>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>FECHA DE GENERACIÓN : MAYO 02 DE 2018</t>
  </si>
  <si>
    <t>Nota3: Decreto No. 662 del 17 de abril de 2018 " Por el cual se aplazan unas apropiaciones en el Presupuesto General de la Nación de la vigencia fiscal de 2018"</t>
  </si>
  <si>
    <t>APLAZAMIENTOS (Decreto 662 del 17 de abril de 2018)</t>
  </si>
  <si>
    <t>APROPIACIÓN VIGENTE DESPUES DE APLAZAMIENTOS</t>
  </si>
  <si>
    <t xml:space="preserve">APR. INICIAL </t>
  </si>
  <si>
    <t xml:space="preserve">APR. ADICIONADA </t>
  </si>
  <si>
    <t xml:space="preserve">APR. REDUCIDA </t>
  </si>
  <si>
    <t xml:space="preserve">APR. VIGENTE </t>
  </si>
  <si>
    <t xml:space="preserve">CDP </t>
  </si>
  <si>
    <t xml:space="preserve">APR. DISPONIBLE </t>
  </si>
  <si>
    <t xml:space="preserve">COMPROMISO   </t>
  </si>
  <si>
    <t>OBLIGACION</t>
  </si>
  <si>
    <t xml:space="preserve">PAGOS </t>
  </si>
  <si>
    <t xml:space="preserve">APROPIACIÓN SIN COMPROMETER </t>
  </si>
  <si>
    <t xml:space="preserve">GASTOS DE INVERSIÓN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</si>
</sst>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Continuous" vertical="center" wrapText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65" fontId="7" fillId="2" borderId="1" xfId="0" applyNumberFormat="1" applyFont="1" applyFill="1" applyBorder="1" applyAlignment="1">
      <alignment horizontal="right" vertical="center" wrapText="1"/>
    </xf>
    <xf numFmtId="10" fontId="7" fillId="2" borderId="1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left" vertical="center" wrapText="1" readingOrder="1"/>
    </xf>
    <xf numFmtId="164" fontId="5" fillId="2" borderId="3" xfId="0" applyNumberFormat="1" applyFont="1" applyFill="1" applyBorder="1" applyAlignment="1">
      <alignment horizontal="right" vertical="center" wrapText="1" readingOrder="1"/>
    </xf>
    <xf numFmtId="165" fontId="7" fillId="2" borderId="3" xfId="0" applyNumberFormat="1" applyFont="1" applyFill="1" applyBorder="1" applyAlignment="1">
      <alignment horizontal="right" vertical="center" wrapText="1" readingOrder="1"/>
    </xf>
    <xf numFmtId="10" fontId="7" fillId="2" borderId="3" xfId="0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6" fillId="0" borderId="0" xfId="0" applyFont="1" applyFill="1" applyBorder="1"/>
    <xf numFmtId="0" fontId="7" fillId="3" borderId="4" xfId="0" applyFont="1" applyFill="1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left" vertical="center" wrapText="1"/>
    </xf>
    <xf numFmtId="165" fontId="7" fillId="3" borderId="2" xfId="0" applyNumberFormat="1" applyFont="1" applyFill="1" applyBorder="1" applyAlignment="1">
      <alignment horizontal="right" vertical="center" wrapText="1" readingOrder="1"/>
    </xf>
    <xf numFmtId="10" fontId="7" fillId="3" borderId="2" xfId="0" applyNumberFormat="1" applyFont="1" applyFill="1" applyBorder="1" applyAlignment="1">
      <alignment horizontal="right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showGridLines="0" tabSelected="1" topLeftCell="B1" workbookViewId="0">
      <selection activeCell="W36" sqref="W36"/>
    </sheetView>
  </sheetViews>
  <sheetFormatPr baseColWidth="10" defaultRowHeight="15" x14ac:dyDescent="0.25"/>
  <cols>
    <col min="1" max="1" width="4.85546875" customWidth="1"/>
    <col min="2" max="3" width="5.42578125" customWidth="1"/>
    <col min="4" max="4" width="4" customWidth="1"/>
    <col min="5" max="5" width="7" customWidth="1"/>
    <col min="6" max="6" width="4.7109375" customWidth="1"/>
    <col min="7" max="7" width="4.42578125" customWidth="1"/>
    <col min="8" max="8" width="26.7109375" customWidth="1"/>
    <col min="9" max="9" width="15.5703125" customWidth="1"/>
    <col min="10" max="10" width="14.28515625" customWidth="1"/>
    <col min="11" max="11" width="15" customWidth="1"/>
    <col min="12" max="12" width="16.140625" customWidth="1"/>
    <col min="13" max="13" width="15.7109375" customWidth="1"/>
    <col min="14" max="14" width="16.7109375" customWidth="1"/>
    <col min="15" max="15" width="16.28515625" customWidth="1"/>
    <col min="16" max="16" width="15.140625" customWidth="1"/>
    <col min="17" max="17" width="15.42578125" customWidth="1"/>
    <col min="18" max="18" width="15" customWidth="1"/>
    <col min="19" max="19" width="14" customWidth="1"/>
    <col min="20" max="20" width="14.5703125" customWidth="1"/>
    <col min="21" max="21" width="7.5703125" customWidth="1"/>
    <col min="22" max="22" width="7.140625" customWidth="1"/>
    <col min="23" max="23" width="6.140625" customWidth="1"/>
  </cols>
  <sheetData>
    <row r="1" spans="1:23" x14ac:dyDescent="0.25">
      <c r="A1" s="28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x14ac:dyDescent="0.25">
      <c r="A2" s="28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x14ac:dyDescent="0.25">
      <c r="A3" s="28" t="s">
        <v>48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ht="15.75" thickBot="1" x14ac:dyDescent="0.3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0" t="s">
        <v>60</v>
      </c>
      <c r="T4" s="30"/>
      <c r="U4" s="30"/>
      <c r="V4" s="30"/>
      <c r="W4" s="30"/>
    </row>
    <row r="5" spans="1:23" ht="43.5" customHeight="1" thickTop="1" thickBot="1" x14ac:dyDescent="0.3">
      <c r="A5" s="27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64</v>
      </c>
      <c r="J5" s="6" t="s">
        <v>65</v>
      </c>
      <c r="K5" s="6" t="s">
        <v>66</v>
      </c>
      <c r="L5" s="6" t="s">
        <v>67</v>
      </c>
      <c r="M5" s="6" t="s">
        <v>62</v>
      </c>
      <c r="N5" s="6" t="s">
        <v>63</v>
      </c>
      <c r="O5" s="6" t="s">
        <v>68</v>
      </c>
      <c r="P5" s="6" t="s">
        <v>69</v>
      </c>
      <c r="Q5" s="6" t="s">
        <v>70</v>
      </c>
      <c r="R5" s="6" t="s">
        <v>71</v>
      </c>
      <c r="S5" s="6" t="s">
        <v>72</v>
      </c>
      <c r="T5" s="10" t="s">
        <v>73</v>
      </c>
      <c r="U5" s="10" t="s">
        <v>54</v>
      </c>
      <c r="V5" s="10" t="s">
        <v>55</v>
      </c>
      <c r="W5" s="10" t="s">
        <v>56</v>
      </c>
    </row>
    <row r="6" spans="1:23" ht="86.25" customHeight="1" thickTop="1" thickBot="1" x14ac:dyDescent="0.3">
      <c r="A6" s="3" t="s">
        <v>17</v>
      </c>
      <c r="B6" s="3" t="s">
        <v>18</v>
      </c>
      <c r="C6" s="3" t="s">
        <v>19</v>
      </c>
      <c r="D6" s="3" t="s">
        <v>12</v>
      </c>
      <c r="E6" s="3" t="s">
        <v>9</v>
      </c>
      <c r="F6" s="3" t="s">
        <v>10</v>
      </c>
      <c r="G6" s="3" t="s">
        <v>11</v>
      </c>
      <c r="H6" s="4" t="s">
        <v>20</v>
      </c>
      <c r="I6" s="5">
        <v>4117000000</v>
      </c>
      <c r="J6" s="5">
        <v>0</v>
      </c>
      <c r="K6" s="5">
        <v>0</v>
      </c>
      <c r="L6" s="5">
        <v>4117000000</v>
      </c>
      <c r="M6" s="5">
        <v>1100000000</v>
      </c>
      <c r="N6" s="7">
        <f>+L6-M6</f>
        <v>3017000000</v>
      </c>
      <c r="O6" s="5">
        <v>3015901900.9200001</v>
      </c>
      <c r="P6" s="5">
        <v>1098099.08</v>
      </c>
      <c r="Q6" s="5">
        <v>3015901739.9200001</v>
      </c>
      <c r="R6" s="5">
        <v>767402304.13999999</v>
      </c>
      <c r="S6" s="5">
        <v>767402304.13999999</v>
      </c>
      <c r="T6" s="8">
        <f>+N6-Q6</f>
        <v>1098260.0799999237</v>
      </c>
      <c r="U6" s="9">
        <f>+Q6/N6</f>
        <v>0.99963597610871724</v>
      </c>
      <c r="V6" s="9">
        <f>+R6/N6</f>
        <v>0.25435939812396419</v>
      </c>
      <c r="W6" s="9">
        <f>+S6/N6</f>
        <v>0.25435939812396419</v>
      </c>
    </row>
    <row r="7" spans="1:23" ht="64.5" customHeight="1" thickTop="1" thickBot="1" x14ac:dyDescent="0.3">
      <c r="A7" s="3" t="s">
        <v>17</v>
      </c>
      <c r="B7" s="3" t="s">
        <v>18</v>
      </c>
      <c r="C7" s="3" t="s">
        <v>19</v>
      </c>
      <c r="D7" s="3" t="s">
        <v>8</v>
      </c>
      <c r="E7" s="3" t="s">
        <v>9</v>
      </c>
      <c r="F7" s="3" t="s">
        <v>30</v>
      </c>
      <c r="G7" s="3" t="s">
        <v>15</v>
      </c>
      <c r="H7" s="4" t="s">
        <v>46</v>
      </c>
      <c r="I7" s="5">
        <v>4072000000</v>
      </c>
      <c r="J7" s="5">
        <v>0</v>
      </c>
      <c r="K7" s="5">
        <v>0</v>
      </c>
      <c r="L7" s="5">
        <v>4072000000</v>
      </c>
      <c r="M7" s="5">
        <v>0</v>
      </c>
      <c r="N7" s="7">
        <f>+L7-M7</f>
        <v>4072000000</v>
      </c>
      <c r="O7" s="5">
        <v>2976137248.7199998</v>
      </c>
      <c r="P7" s="5">
        <v>1095862751.28</v>
      </c>
      <c r="Q7" s="5">
        <v>2621539948.2199998</v>
      </c>
      <c r="R7" s="5">
        <v>682329184.24000001</v>
      </c>
      <c r="S7" s="5">
        <v>682329184.24000001</v>
      </c>
      <c r="T7" s="8">
        <f t="shared" ref="T7:T36" si="0">+N7-Q7</f>
        <v>1450460051.7800002</v>
      </c>
      <c r="U7" s="9">
        <f t="shared" ref="U7:U36" si="1">+Q7/N7</f>
        <v>0.64379664740176812</v>
      </c>
      <c r="V7" s="9">
        <f t="shared" ref="V7:V36" si="2">+R7/N7</f>
        <v>0.16756610614931239</v>
      </c>
      <c r="W7" s="9">
        <f t="shared" ref="W7:W36" si="3">+S7/N7</f>
        <v>0.16756610614931239</v>
      </c>
    </row>
    <row r="8" spans="1:23" ht="43.5" customHeight="1" thickTop="1" thickBot="1" x14ac:dyDescent="0.3">
      <c r="A8" s="6" t="s">
        <v>17</v>
      </c>
      <c r="B8" s="6"/>
      <c r="C8" s="6"/>
      <c r="D8" s="6"/>
      <c r="E8" s="6"/>
      <c r="F8" s="6"/>
      <c r="G8" s="6"/>
      <c r="H8" s="11" t="s">
        <v>49</v>
      </c>
      <c r="I8" s="12">
        <f>+I6+I7</f>
        <v>8189000000</v>
      </c>
      <c r="J8" s="12">
        <f t="shared" ref="J8:S8" si="4">+J6+J7</f>
        <v>0</v>
      </c>
      <c r="K8" s="12">
        <f t="shared" si="4"/>
        <v>0</v>
      </c>
      <c r="L8" s="12">
        <f t="shared" si="4"/>
        <v>8189000000</v>
      </c>
      <c r="M8" s="12">
        <f t="shared" si="4"/>
        <v>1100000000</v>
      </c>
      <c r="N8" s="12">
        <f t="shared" si="4"/>
        <v>7089000000</v>
      </c>
      <c r="O8" s="12">
        <f t="shared" si="4"/>
        <v>5992039149.6399994</v>
      </c>
      <c r="P8" s="12">
        <f t="shared" si="4"/>
        <v>1096960850.3599999</v>
      </c>
      <c r="Q8" s="12">
        <f t="shared" si="4"/>
        <v>5637441688.1399994</v>
      </c>
      <c r="R8" s="12">
        <f t="shared" si="4"/>
        <v>1449731488.3800001</v>
      </c>
      <c r="S8" s="12">
        <f t="shared" si="4"/>
        <v>1449731488.3800001</v>
      </c>
      <c r="T8" s="13">
        <f t="shared" si="0"/>
        <v>1451558311.8600006</v>
      </c>
      <c r="U8" s="14">
        <f t="shared" si="1"/>
        <v>0.79523793033432066</v>
      </c>
      <c r="V8" s="14">
        <f t="shared" si="2"/>
        <v>0.20450437133305122</v>
      </c>
      <c r="W8" s="14">
        <f t="shared" si="3"/>
        <v>0.20450437133305122</v>
      </c>
    </row>
    <row r="9" spans="1:23" ht="78.75" customHeight="1" thickTop="1" thickBot="1" x14ac:dyDescent="0.3">
      <c r="A9" s="3" t="s">
        <v>17</v>
      </c>
      <c r="B9" s="3" t="s">
        <v>21</v>
      </c>
      <c r="C9" s="3" t="s">
        <v>19</v>
      </c>
      <c r="D9" s="3" t="s">
        <v>8</v>
      </c>
      <c r="E9" s="3" t="s">
        <v>9</v>
      </c>
      <c r="F9" s="3" t="s">
        <v>10</v>
      </c>
      <c r="G9" s="3" t="s">
        <v>11</v>
      </c>
      <c r="H9" s="4" t="s">
        <v>22</v>
      </c>
      <c r="I9" s="5">
        <v>2000000000</v>
      </c>
      <c r="J9" s="5">
        <v>0</v>
      </c>
      <c r="K9" s="5">
        <v>2000000000</v>
      </c>
      <c r="L9" s="5">
        <v>0</v>
      </c>
      <c r="M9" s="5">
        <v>0</v>
      </c>
      <c r="N9" s="7">
        <f t="shared" ref="N9:N25" si="5">+L9-M9</f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8">
        <f t="shared" si="0"/>
        <v>0</v>
      </c>
      <c r="U9" s="9">
        <v>0</v>
      </c>
      <c r="V9" s="9">
        <v>0</v>
      </c>
      <c r="W9" s="9">
        <v>0</v>
      </c>
    </row>
    <row r="10" spans="1:23" ht="63" customHeight="1" thickTop="1" thickBot="1" x14ac:dyDescent="0.3">
      <c r="A10" s="3" t="s">
        <v>17</v>
      </c>
      <c r="B10" s="3" t="s">
        <v>21</v>
      </c>
      <c r="C10" s="3" t="s">
        <v>19</v>
      </c>
      <c r="D10" s="3" t="s">
        <v>8</v>
      </c>
      <c r="E10" s="3" t="s">
        <v>9</v>
      </c>
      <c r="F10" s="3" t="s">
        <v>14</v>
      </c>
      <c r="G10" s="3" t="s">
        <v>11</v>
      </c>
      <c r="H10" s="4" t="s">
        <v>22</v>
      </c>
      <c r="I10" s="5">
        <v>3000000000</v>
      </c>
      <c r="J10" s="5">
        <v>0</v>
      </c>
      <c r="K10" s="5">
        <v>1000000000</v>
      </c>
      <c r="L10" s="5">
        <v>2000000000</v>
      </c>
      <c r="M10" s="5">
        <v>0</v>
      </c>
      <c r="N10" s="7">
        <f t="shared" si="5"/>
        <v>2000000000</v>
      </c>
      <c r="O10" s="5">
        <v>2000000000</v>
      </c>
      <c r="P10" s="5">
        <v>0</v>
      </c>
      <c r="Q10" s="5">
        <v>2000000000</v>
      </c>
      <c r="R10" s="5">
        <v>0</v>
      </c>
      <c r="S10" s="5">
        <v>0</v>
      </c>
      <c r="T10" s="8">
        <f t="shared" si="0"/>
        <v>0</v>
      </c>
      <c r="U10" s="9">
        <f t="shared" si="1"/>
        <v>1</v>
      </c>
      <c r="V10" s="9">
        <f t="shared" si="2"/>
        <v>0</v>
      </c>
      <c r="W10" s="9">
        <f t="shared" si="3"/>
        <v>0</v>
      </c>
    </row>
    <row r="11" spans="1:23" ht="57.75" customHeight="1" thickTop="1" thickBot="1" x14ac:dyDescent="0.3">
      <c r="A11" s="3" t="s">
        <v>17</v>
      </c>
      <c r="B11" s="3" t="s">
        <v>21</v>
      </c>
      <c r="C11" s="3" t="s">
        <v>19</v>
      </c>
      <c r="D11" s="3" t="s">
        <v>16</v>
      </c>
      <c r="E11" s="3" t="s">
        <v>9</v>
      </c>
      <c r="F11" s="3" t="s">
        <v>10</v>
      </c>
      <c r="G11" s="3" t="s">
        <v>11</v>
      </c>
      <c r="H11" s="4" t="s">
        <v>24</v>
      </c>
      <c r="I11" s="5">
        <v>1110000000</v>
      </c>
      <c r="J11" s="5">
        <v>0</v>
      </c>
      <c r="K11" s="5">
        <v>0</v>
      </c>
      <c r="L11" s="5">
        <v>1110000000</v>
      </c>
      <c r="M11" s="5">
        <v>120000000</v>
      </c>
      <c r="N11" s="7">
        <f t="shared" si="5"/>
        <v>990000000</v>
      </c>
      <c r="O11" s="5">
        <v>891638370.10000002</v>
      </c>
      <c r="P11" s="5">
        <v>98361629.900000006</v>
      </c>
      <c r="Q11" s="5">
        <v>36376764.100000001</v>
      </c>
      <c r="R11" s="5">
        <v>36376764.100000001</v>
      </c>
      <c r="S11" s="5">
        <v>36376764.100000001</v>
      </c>
      <c r="T11" s="8">
        <f t="shared" si="0"/>
        <v>953623235.89999998</v>
      </c>
      <c r="U11" s="9">
        <f t="shared" si="1"/>
        <v>3.6744206161616166E-2</v>
      </c>
      <c r="V11" s="9">
        <f t="shared" si="2"/>
        <v>3.6744206161616166E-2</v>
      </c>
      <c r="W11" s="9">
        <f t="shared" si="3"/>
        <v>3.6744206161616166E-2</v>
      </c>
    </row>
    <row r="12" spans="1:23" ht="54" customHeight="1" thickTop="1" thickBot="1" x14ac:dyDescent="0.3">
      <c r="A12" s="3" t="s">
        <v>17</v>
      </c>
      <c r="B12" s="3" t="s">
        <v>21</v>
      </c>
      <c r="C12" s="3" t="s">
        <v>19</v>
      </c>
      <c r="D12" s="3" t="s">
        <v>16</v>
      </c>
      <c r="E12" s="3" t="s">
        <v>9</v>
      </c>
      <c r="F12" s="3" t="s">
        <v>14</v>
      </c>
      <c r="G12" s="3" t="s">
        <v>11</v>
      </c>
      <c r="H12" s="4" t="s">
        <v>24</v>
      </c>
      <c r="I12" s="5">
        <v>2000000000</v>
      </c>
      <c r="J12" s="5">
        <v>0</v>
      </c>
      <c r="K12" s="5">
        <v>0</v>
      </c>
      <c r="L12" s="5">
        <v>2000000000</v>
      </c>
      <c r="M12" s="5">
        <v>0</v>
      </c>
      <c r="N12" s="7">
        <f t="shared" si="5"/>
        <v>2000000000</v>
      </c>
      <c r="O12" s="5">
        <v>2000000000</v>
      </c>
      <c r="P12" s="5">
        <v>0</v>
      </c>
      <c r="Q12" s="5">
        <v>732261606</v>
      </c>
      <c r="R12" s="5">
        <v>122502994</v>
      </c>
      <c r="S12" s="5">
        <v>122502994</v>
      </c>
      <c r="T12" s="8">
        <f t="shared" si="0"/>
        <v>1267738394</v>
      </c>
      <c r="U12" s="9">
        <f t="shared" si="1"/>
        <v>0.366130803</v>
      </c>
      <c r="V12" s="9">
        <f t="shared" si="2"/>
        <v>6.1251497000000002E-2</v>
      </c>
      <c r="W12" s="9">
        <f t="shared" si="3"/>
        <v>6.1251497000000002E-2</v>
      </c>
    </row>
    <row r="13" spans="1:23" ht="78.75" customHeight="1" thickTop="1" thickBot="1" x14ac:dyDescent="0.3">
      <c r="A13" s="3" t="s">
        <v>17</v>
      </c>
      <c r="B13" s="3" t="s">
        <v>21</v>
      </c>
      <c r="C13" s="3" t="s">
        <v>19</v>
      </c>
      <c r="D13" s="3" t="s">
        <v>25</v>
      </c>
      <c r="E13" s="3" t="s">
        <v>9</v>
      </c>
      <c r="F13" s="3" t="s">
        <v>10</v>
      </c>
      <c r="G13" s="3" t="s">
        <v>11</v>
      </c>
      <c r="H13" s="4" t="s">
        <v>26</v>
      </c>
      <c r="I13" s="5">
        <v>750000000</v>
      </c>
      <c r="J13" s="5">
        <v>0</v>
      </c>
      <c r="K13" s="5">
        <v>0</v>
      </c>
      <c r="L13" s="5">
        <v>750000000</v>
      </c>
      <c r="M13" s="5">
        <v>37000000</v>
      </c>
      <c r="N13" s="7">
        <f t="shared" si="5"/>
        <v>713000000</v>
      </c>
      <c r="O13" s="5">
        <v>712354627</v>
      </c>
      <c r="P13" s="5">
        <v>645373</v>
      </c>
      <c r="Q13" s="5">
        <v>712354624</v>
      </c>
      <c r="R13" s="5">
        <v>62238369</v>
      </c>
      <c r="S13" s="5">
        <v>62238369</v>
      </c>
      <c r="T13" s="8">
        <f t="shared" si="0"/>
        <v>645376</v>
      </c>
      <c r="U13" s="9">
        <f t="shared" si="1"/>
        <v>0.99909484431977558</v>
      </c>
      <c r="V13" s="9">
        <f t="shared" si="2"/>
        <v>8.7290840112201964E-2</v>
      </c>
      <c r="W13" s="9">
        <f t="shared" si="3"/>
        <v>8.7290840112201964E-2</v>
      </c>
    </row>
    <row r="14" spans="1:23" ht="78.75" customHeight="1" thickTop="1" thickBot="1" x14ac:dyDescent="0.3">
      <c r="A14" s="3" t="s">
        <v>17</v>
      </c>
      <c r="B14" s="3" t="s">
        <v>21</v>
      </c>
      <c r="C14" s="3" t="s">
        <v>19</v>
      </c>
      <c r="D14" s="3" t="s">
        <v>14</v>
      </c>
      <c r="E14" s="3" t="s">
        <v>9</v>
      </c>
      <c r="F14" s="3" t="s">
        <v>10</v>
      </c>
      <c r="G14" s="3" t="s">
        <v>11</v>
      </c>
      <c r="H14" s="4" t="s">
        <v>27</v>
      </c>
      <c r="I14" s="5">
        <v>1941700000</v>
      </c>
      <c r="J14" s="5">
        <v>0</v>
      </c>
      <c r="K14" s="5">
        <v>0</v>
      </c>
      <c r="L14" s="5">
        <v>1941700000</v>
      </c>
      <c r="M14" s="5">
        <v>100000000</v>
      </c>
      <c r="N14" s="7">
        <f t="shared" si="5"/>
        <v>1841700000</v>
      </c>
      <c r="O14" s="5">
        <v>1799321290</v>
      </c>
      <c r="P14" s="5">
        <v>42378710</v>
      </c>
      <c r="Q14" s="5">
        <v>170468457</v>
      </c>
      <c r="R14" s="5">
        <v>65363347</v>
      </c>
      <c r="S14" s="5">
        <v>65363347</v>
      </c>
      <c r="T14" s="8">
        <f t="shared" si="0"/>
        <v>1671231543</v>
      </c>
      <c r="U14" s="9">
        <f t="shared" si="1"/>
        <v>9.2560382798501387E-2</v>
      </c>
      <c r="V14" s="9">
        <f t="shared" si="2"/>
        <v>3.5490767768909158E-2</v>
      </c>
      <c r="W14" s="9">
        <f t="shared" si="3"/>
        <v>3.5490767768909158E-2</v>
      </c>
    </row>
    <row r="15" spans="1:23" ht="78.75" customHeight="1" thickTop="1" thickBot="1" x14ac:dyDescent="0.3">
      <c r="A15" s="3" t="s">
        <v>17</v>
      </c>
      <c r="B15" s="3" t="s">
        <v>21</v>
      </c>
      <c r="C15" s="3" t="s">
        <v>19</v>
      </c>
      <c r="D15" s="3" t="s">
        <v>14</v>
      </c>
      <c r="E15" s="3" t="s">
        <v>9</v>
      </c>
      <c r="F15" s="3" t="s">
        <v>14</v>
      </c>
      <c r="G15" s="3" t="s">
        <v>11</v>
      </c>
      <c r="H15" s="4" t="s">
        <v>27</v>
      </c>
      <c r="I15" s="5">
        <v>12000000000</v>
      </c>
      <c r="J15" s="5">
        <v>0</v>
      </c>
      <c r="K15" s="5">
        <v>0</v>
      </c>
      <c r="L15" s="5">
        <v>12000000000</v>
      </c>
      <c r="M15" s="5">
        <v>0</v>
      </c>
      <c r="N15" s="7">
        <f t="shared" si="5"/>
        <v>12000000000</v>
      </c>
      <c r="O15" s="5">
        <v>11949725871</v>
      </c>
      <c r="P15" s="5">
        <v>50274129</v>
      </c>
      <c r="Q15" s="5">
        <v>7035982735</v>
      </c>
      <c r="R15" s="5">
        <v>631367420</v>
      </c>
      <c r="S15" s="5">
        <v>631367420</v>
      </c>
      <c r="T15" s="8">
        <f t="shared" si="0"/>
        <v>4964017265</v>
      </c>
      <c r="U15" s="9">
        <f t="shared" si="1"/>
        <v>0.58633189458333335</v>
      </c>
      <c r="V15" s="9">
        <f t="shared" si="2"/>
        <v>5.2613951666666665E-2</v>
      </c>
      <c r="W15" s="9">
        <f t="shared" si="3"/>
        <v>5.2613951666666665E-2</v>
      </c>
    </row>
    <row r="16" spans="1:23" ht="78.75" customHeight="1" thickTop="1" thickBot="1" x14ac:dyDescent="0.3">
      <c r="A16" s="3" t="s">
        <v>17</v>
      </c>
      <c r="B16" s="3" t="s">
        <v>21</v>
      </c>
      <c r="C16" s="3" t="s">
        <v>19</v>
      </c>
      <c r="D16" s="3" t="s">
        <v>28</v>
      </c>
      <c r="E16" s="3" t="s">
        <v>9</v>
      </c>
      <c r="F16" s="3" t="s">
        <v>10</v>
      </c>
      <c r="G16" s="3" t="s">
        <v>11</v>
      </c>
      <c r="H16" s="4" t="s">
        <v>29</v>
      </c>
      <c r="I16" s="5">
        <v>1000000000</v>
      </c>
      <c r="J16" s="5">
        <v>0</v>
      </c>
      <c r="K16" s="5">
        <v>0</v>
      </c>
      <c r="L16" s="5">
        <v>1000000000</v>
      </c>
      <c r="M16" s="5">
        <v>111000000</v>
      </c>
      <c r="N16" s="7">
        <f t="shared" si="5"/>
        <v>889000000</v>
      </c>
      <c r="O16" s="5">
        <v>888478703</v>
      </c>
      <c r="P16" s="5">
        <v>521297</v>
      </c>
      <c r="Q16" s="5">
        <v>888478703</v>
      </c>
      <c r="R16" s="5">
        <v>54593293</v>
      </c>
      <c r="S16" s="5">
        <v>54593293</v>
      </c>
      <c r="T16" s="8">
        <f t="shared" si="0"/>
        <v>521297</v>
      </c>
      <c r="U16" s="9">
        <f t="shared" si="1"/>
        <v>0.99941361417322838</v>
      </c>
      <c r="V16" s="9">
        <f t="shared" si="2"/>
        <v>6.1409778402699663E-2</v>
      </c>
      <c r="W16" s="9">
        <f t="shared" si="3"/>
        <v>6.1409778402699663E-2</v>
      </c>
    </row>
    <row r="17" spans="1:23" ht="78.75" customHeight="1" thickTop="1" thickBot="1" x14ac:dyDescent="0.3">
      <c r="A17" s="3" t="s">
        <v>17</v>
      </c>
      <c r="B17" s="3" t="s">
        <v>21</v>
      </c>
      <c r="C17" s="3" t="s">
        <v>19</v>
      </c>
      <c r="D17" s="3" t="s">
        <v>28</v>
      </c>
      <c r="E17" s="3" t="s">
        <v>9</v>
      </c>
      <c r="F17" s="3" t="s">
        <v>14</v>
      </c>
      <c r="G17" s="3" t="s">
        <v>11</v>
      </c>
      <c r="H17" s="4" t="s">
        <v>29</v>
      </c>
      <c r="I17" s="5">
        <v>2000000000</v>
      </c>
      <c r="J17" s="5">
        <v>0</v>
      </c>
      <c r="K17" s="5">
        <v>0</v>
      </c>
      <c r="L17" s="5">
        <v>2000000000</v>
      </c>
      <c r="M17" s="5">
        <v>100000000</v>
      </c>
      <c r="N17" s="7">
        <f t="shared" si="5"/>
        <v>1900000000</v>
      </c>
      <c r="O17" s="5">
        <v>1850309870</v>
      </c>
      <c r="P17" s="5">
        <v>49690130</v>
      </c>
      <c r="Q17" s="5">
        <v>1845546164</v>
      </c>
      <c r="R17" s="5">
        <v>520896772.06999999</v>
      </c>
      <c r="S17" s="5">
        <v>520896772.06999999</v>
      </c>
      <c r="T17" s="8">
        <f t="shared" si="0"/>
        <v>54453836</v>
      </c>
      <c r="U17" s="9">
        <f t="shared" si="1"/>
        <v>0.9713400863157895</v>
      </c>
      <c r="V17" s="9">
        <f t="shared" si="2"/>
        <v>0.27415619582631578</v>
      </c>
      <c r="W17" s="9">
        <f t="shared" si="3"/>
        <v>0.27415619582631578</v>
      </c>
    </row>
    <row r="18" spans="1:23" ht="78.75" customHeight="1" thickTop="1" thickBot="1" x14ac:dyDescent="0.3">
      <c r="A18" s="3" t="s">
        <v>17</v>
      </c>
      <c r="B18" s="3" t="s">
        <v>21</v>
      </c>
      <c r="C18" s="3" t="s">
        <v>19</v>
      </c>
      <c r="D18" s="3" t="s">
        <v>32</v>
      </c>
      <c r="E18" s="3" t="s">
        <v>9</v>
      </c>
      <c r="F18" s="3" t="s">
        <v>10</v>
      </c>
      <c r="G18" s="3" t="s">
        <v>11</v>
      </c>
      <c r="H18" s="4" t="s">
        <v>33</v>
      </c>
      <c r="I18" s="5">
        <v>2204000000</v>
      </c>
      <c r="J18" s="5">
        <v>0</v>
      </c>
      <c r="K18" s="5">
        <v>0</v>
      </c>
      <c r="L18" s="5">
        <v>2204000000</v>
      </c>
      <c r="M18" s="5">
        <v>482000000</v>
      </c>
      <c r="N18" s="7">
        <f t="shared" si="5"/>
        <v>1722000000</v>
      </c>
      <c r="O18" s="5">
        <v>1539946266.48</v>
      </c>
      <c r="P18" s="5">
        <v>182053733.52000001</v>
      </c>
      <c r="Q18" s="5">
        <v>1529265503.48</v>
      </c>
      <c r="R18" s="5">
        <v>119687541.78</v>
      </c>
      <c r="S18" s="5">
        <v>119687541.78</v>
      </c>
      <c r="T18" s="8">
        <f t="shared" si="0"/>
        <v>192734496.51999998</v>
      </c>
      <c r="U18" s="9">
        <f t="shared" si="1"/>
        <v>0.88807520527293848</v>
      </c>
      <c r="V18" s="9">
        <f t="shared" si="2"/>
        <v>6.9504960383275263E-2</v>
      </c>
      <c r="W18" s="9">
        <f t="shared" si="3"/>
        <v>6.9504960383275263E-2</v>
      </c>
    </row>
    <row r="19" spans="1:23" ht="78.75" customHeight="1" thickTop="1" thickBot="1" x14ac:dyDescent="0.3">
      <c r="A19" s="3" t="s">
        <v>17</v>
      </c>
      <c r="B19" s="3" t="s">
        <v>21</v>
      </c>
      <c r="C19" s="3" t="s">
        <v>19</v>
      </c>
      <c r="D19" s="3" t="s">
        <v>32</v>
      </c>
      <c r="E19" s="3" t="s">
        <v>9</v>
      </c>
      <c r="F19" s="3" t="s">
        <v>14</v>
      </c>
      <c r="G19" s="3" t="s">
        <v>11</v>
      </c>
      <c r="H19" s="4" t="s">
        <v>33</v>
      </c>
      <c r="I19" s="5">
        <v>3000000000</v>
      </c>
      <c r="J19" s="5">
        <v>0</v>
      </c>
      <c r="K19" s="5">
        <v>0</v>
      </c>
      <c r="L19" s="5">
        <v>3000000000</v>
      </c>
      <c r="M19" s="5">
        <v>0</v>
      </c>
      <c r="N19" s="7">
        <f t="shared" si="5"/>
        <v>3000000000</v>
      </c>
      <c r="O19" s="5">
        <v>2990498943</v>
      </c>
      <c r="P19" s="5">
        <v>9501057</v>
      </c>
      <c r="Q19" s="5">
        <v>2987720104</v>
      </c>
      <c r="R19" s="5">
        <v>388223443</v>
      </c>
      <c r="S19" s="5">
        <v>388223443</v>
      </c>
      <c r="T19" s="8">
        <f t="shared" si="0"/>
        <v>12279896</v>
      </c>
      <c r="U19" s="9">
        <f t="shared" si="1"/>
        <v>0.99590670133333337</v>
      </c>
      <c r="V19" s="9">
        <f t="shared" si="2"/>
        <v>0.12940781433333334</v>
      </c>
      <c r="W19" s="9">
        <f t="shared" si="3"/>
        <v>0.12940781433333334</v>
      </c>
    </row>
    <row r="20" spans="1:23" ht="78.75" customHeight="1" thickTop="1" thickBot="1" x14ac:dyDescent="0.3">
      <c r="A20" s="3" t="s">
        <v>17</v>
      </c>
      <c r="B20" s="3" t="s">
        <v>21</v>
      </c>
      <c r="C20" s="3" t="s">
        <v>19</v>
      </c>
      <c r="D20" s="3" t="s">
        <v>34</v>
      </c>
      <c r="E20" s="3" t="s">
        <v>9</v>
      </c>
      <c r="F20" s="3" t="s">
        <v>10</v>
      </c>
      <c r="G20" s="3" t="s">
        <v>11</v>
      </c>
      <c r="H20" s="4" t="s">
        <v>35</v>
      </c>
      <c r="I20" s="5">
        <v>2000000000</v>
      </c>
      <c r="J20" s="5">
        <v>2000000000</v>
      </c>
      <c r="K20" s="5">
        <v>0</v>
      </c>
      <c r="L20" s="5">
        <v>4000000000</v>
      </c>
      <c r="M20" s="5">
        <v>0</v>
      </c>
      <c r="N20" s="7">
        <f t="shared" si="5"/>
        <v>4000000000</v>
      </c>
      <c r="O20" s="5">
        <v>4000000000</v>
      </c>
      <c r="P20" s="5">
        <v>0</v>
      </c>
      <c r="Q20" s="5">
        <v>4000000000</v>
      </c>
      <c r="R20" s="5">
        <v>0</v>
      </c>
      <c r="S20" s="5">
        <v>0</v>
      </c>
      <c r="T20" s="8">
        <f t="shared" si="0"/>
        <v>0</v>
      </c>
      <c r="U20" s="9">
        <f t="shared" si="1"/>
        <v>1</v>
      </c>
      <c r="V20" s="9">
        <f t="shared" si="2"/>
        <v>0</v>
      </c>
      <c r="W20" s="9">
        <f t="shared" si="3"/>
        <v>0</v>
      </c>
    </row>
    <row r="21" spans="1:23" ht="78.75" customHeight="1" thickTop="1" thickBot="1" x14ac:dyDescent="0.3">
      <c r="A21" s="3" t="s">
        <v>17</v>
      </c>
      <c r="B21" s="3" t="s">
        <v>21</v>
      </c>
      <c r="C21" s="3" t="s">
        <v>19</v>
      </c>
      <c r="D21" s="3" t="s">
        <v>34</v>
      </c>
      <c r="E21" s="3" t="s">
        <v>9</v>
      </c>
      <c r="F21" s="3" t="s">
        <v>14</v>
      </c>
      <c r="G21" s="3" t="s">
        <v>11</v>
      </c>
      <c r="H21" s="4" t="s">
        <v>35</v>
      </c>
      <c r="I21" s="5">
        <v>12000000000</v>
      </c>
      <c r="J21" s="5">
        <v>1000000000</v>
      </c>
      <c r="K21" s="5">
        <v>0</v>
      </c>
      <c r="L21" s="5">
        <v>13000000000</v>
      </c>
      <c r="M21" s="5">
        <v>0</v>
      </c>
      <c r="N21" s="7">
        <f t="shared" si="5"/>
        <v>13000000000</v>
      </c>
      <c r="O21" s="5">
        <v>13000000000</v>
      </c>
      <c r="P21" s="5">
        <v>0</v>
      </c>
      <c r="Q21" s="5">
        <v>13000000000</v>
      </c>
      <c r="R21" s="5">
        <v>0</v>
      </c>
      <c r="S21" s="5">
        <v>0</v>
      </c>
      <c r="T21" s="8">
        <f t="shared" si="0"/>
        <v>0</v>
      </c>
      <c r="U21" s="9">
        <f t="shared" si="1"/>
        <v>1</v>
      </c>
      <c r="V21" s="9">
        <f t="shared" si="2"/>
        <v>0</v>
      </c>
      <c r="W21" s="9">
        <f t="shared" si="3"/>
        <v>0</v>
      </c>
    </row>
    <row r="22" spans="1:23" ht="78.75" customHeight="1" thickTop="1" thickBot="1" x14ac:dyDescent="0.3">
      <c r="A22" s="3" t="s">
        <v>17</v>
      </c>
      <c r="B22" s="3" t="s">
        <v>21</v>
      </c>
      <c r="C22" s="3" t="s">
        <v>19</v>
      </c>
      <c r="D22" s="3" t="s">
        <v>36</v>
      </c>
      <c r="E22" s="3" t="s">
        <v>9</v>
      </c>
      <c r="F22" s="3" t="s">
        <v>10</v>
      </c>
      <c r="G22" s="3" t="s">
        <v>11</v>
      </c>
      <c r="H22" s="4" t="s">
        <v>37</v>
      </c>
      <c r="I22" s="5">
        <v>300000000</v>
      </c>
      <c r="J22" s="5">
        <v>0</v>
      </c>
      <c r="K22" s="5">
        <v>0</v>
      </c>
      <c r="L22" s="5">
        <v>300000000</v>
      </c>
      <c r="M22" s="5">
        <v>0</v>
      </c>
      <c r="N22" s="7">
        <f t="shared" si="5"/>
        <v>300000000</v>
      </c>
      <c r="O22" s="5">
        <v>300000000</v>
      </c>
      <c r="P22" s="5">
        <v>0</v>
      </c>
      <c r="Q22" s="5">
        <v>300000000</v>
      </c>
      <c r="R22" s="5">
        <v>0</v>
      </c>
      <c r="S22" s="5">
        <v>0</v>
      </c>
      <c r="T22" s="8">
        <f t="shared" si="0"/>
        <v>0</v>
      </c>
      <c r="U22" s="9">
        <f t="shared" si="1"/>
        <v>1</v>
      </c>
      <c r="V22" s="9">
        <f t="shared" si="2"/>
        <v>0</v>
      </c>
      <c r="W22" s="9">
        <f t="shared" si="3"/>
        <v>0</v>
      </c>
    </row>
    <row r="23" spans="1:23" ht="78.75" customHeight="1" thickTop="1" thickBot="1" x14ac:dyDescent="0.3">
      <c r="A23" s="3" t="s">
        <v>17</v>
      </c>
      <c r="B23" s="3" t="s">
        <v>38</v>
      </c>
      <c r="C23" s="3" t="s">
        <v>19</v>
      </c>
      <c r="D23" s="3" t="s">
        <v>8</v>
      </c>
      <c r="E23" s="3" t="s">
        <v>9</v>
      </c>
      <c r="F23" s="3" t="s">
        <v>10</v>
      </c>
      <c r="G23" s="3" t="s">
        <v>11</v>
      </c>
      <c r="H23" s="4" t="s">
        <v>39</v>
      </c>
      <c r="I23" s="5">
        <v>300000000</v>
      </c>
      <c r="J23" s="5">
        <v>0</v>
      </c>
      <c r="K23" s="5">
        <v>0</v>
      </c>
      <c r="L23" s="5">
        <v>300000000</v>
      </c>
      <c r="M23" s="5">
        <v>50000000</v>
      </c>
      <c r="N23" s="7">
        <f t="shared" si="5"/>
        <v>250000000</v>
      </c>
      <c r="O23" s="5">
        <v>168481142</v>
      </c>
      <c r="P23" s="5">
        <v>81518858</v>
      </c>
      <c r="Q23" s="5">
        <v>168481141</v>
      </c>
      <c r="R23" s="5">
        <v>36137984</v>
      </c>
      <c r="S23" s="5">
        <v>36137984</v>
      </c>
      <c r="T23" s="8">
        <f t="shared" si="0"/>
        <v>81518859</v>
      </c>
      <c r="U23" s="9">
        <f t="shared" si="1"/>
        <v>0.673924564</v>
      </c>
      <c r="V23" s="9">
        <f t="shared" si="2"/>
        <v>0.14455193599999999</v>
      </c>
      <c r="W23" s="9">
        <f t="shared" si="3"/>
        <v>0.14455193599999999</v>
      </c>
    </row>
    <row r="24" spans="1:23" ht="78.75" customHeight="1" thickTop="1" thickBot="1" x14ac:dyDescent="0.3">
      <c r="A24" s="3" t="s">
        <v>17</v>
      </c>
      <c r="B24" s="3" t="s">
        <v>38</v>
      </c>
      <c r="C24" s="3" t="s">
        <v>19</v>
      </c>
      <c r="D24" s="3" t="s">
        <v>12</v>
      </c>
      <c r="E24" s="3" t="s">
        <v>9</v>
      </c>
      <c r="F24" s="3" t="s">
        <v>10</v>
      </c>
      <c r="G24" s="3" t="s">
        <v>11</v>
      </c>
      <c r="H24" s="4" t="s">
        <v>40</v>
      </c>
      <c r="I24" s="5">
        <v>185300000</v>
      </c>
      <c r="J24" s="5">
        <v>0</v>
      </c>
      <c r="K24" s="5">
        <v>0</v>
      </c>
      <c r="L24" s="5">
        <v>185300000</v>
      </c>
      <c r="M24" s="5">
        <v>50000000</v>
      </c>
      <c r="N24" s="7">
        <f t="shared" si="5"/>
        <v>135300000</v>
      </c>
      <c r="O24" s="5">
        <v>133486195</v>
      </c>
      <c r="P24" s="5">
        <v>1813805</v>
      </c>
      <c r="Q24" s="5">
        <v>88486195</v>
      </c>
      <c r="R24" s="5">
        <v>34265583</v>
      </c>
      <c r="S24" s="5">
        <v>34265583</v>
      </c>
      <c r="T24" s="8">
        <f t="shared" si="0"/>
        <v>46813805</v>
      </c>
      <c r="U24" s="9">
        <f t="shared" si="1"/>
        <v>0.65399996304508501</v>
      </c>
      <c r="V24" s="9">
        <f t="shared" si="2"/>
        <v>0.25325634146341464</v>
      </c>
      <c r="W24" s="9">
        <f t="shared" si="3"/>
        <v>0.25325634146341464</v>
      </c>
    </row>
    <row r="25" spans="1:23" ht="78.75" customHeight="1" thickTop="1" thickBot="1" x14ac:dyDescent="0.3">
      <c r="A25" s="3" t="s">
        <v>17</v>
      </c>
      <c r="B25" s="3" t="s">
        <v>38</v>
      </c>
      <c r="C25" s="3" t="s">
        <v>19</v>
      </c>
      <c r="D25" s="3" t="s">
        <v>13</v>
      </c>
      <c r="E25" s="3" t="s">
        <v>9</v>
      </c>
      <c r="F25" s="3" t="s">
        <v>10</v>
      </c>
      <c r="G25" s="3" t="s">
        <v>11</v>
      </c>
      <c r="H25" s="4" t="s">
        <v>41</v>
      </c>
      <c r="I25" s="5">
        <v>230000000</v>
      </c>
      <c r="J25" s="5">
        <v>0</v>
      </c>
      <c r="K25" s="5">
        <v>0</v>
      </c>
      <c r="L25" s="5">
        <v>230000000</v>
      </c>
      <c r="M25" s="5">
        <v>62000000</v>
      </c>
      <c r="N25" s="7">
        <f t="shared" si="5"/>
        <v>168000000</v>
      </c>
      <c r="O25" s="5">
        <v>167692701</v>
      </c>
      <c r="P25" s="5">
        <v>307299</v>
      </c>
      <c r="Q25" s="5">
        <v>62692701</v>
      </c>
      <c r="R25" s="5">
        <v>16702522</v>
      </c>
      <c r="S25" s="5">
        <v>16702522</v>
      </c>
      <c r="T25" s="8">
        <f t="shared" si="0"/>
        <v>105307299</v>
      </c>
      <c r="U25" s="9">
        <f t="shared" si="1"/>
        <v>0.37317083928571426</v>
      </c>
      <c r="V25" s="9">
        <f t="shared" si="2"/>
        <v>9.9419773809523812E-2</v>
      </c>
      <c r="W25" s="9">
        <f t="shared" si="3"/>
        <v>9.9419773809523812E-2</v>
      </c>
    </row>
    <row r="26" spans="1:23" ht="57.75" customHeight="1" thickTop="1" thickBot="1" x14ac:dyDescent="0.3">
      <c r="A26" s="6" t="s">
        <v>17</v>
      </c>
      <c r="B26" s="6"/>
      <c r="C26" s="6"/>
      <c r="D26" s="6"/>
      <c r="E26" s="6"/>
      <c r="F26" s="6"/>
      <c r="G26" s="6"/>
      <c r="H26" s="11" t="s">
        <v>50</v>
      </c>
      <c r="I26" s="12">
        <f>SUM(I9:I25)</f>
        <v>46021000000</v>
      </c>
      <c r="J26" s="12">
        <f t="shared" ref="J26:S26" si="6">SUM(J9:J25)</f>
        <v>3000000000</v>
      </c>
      <c r="K26" s="12">
        <f t="shared" si="6"/>
        <v>3000000000</v>
      </c>
      <c r="L26" s="12">
        <f t="shared" si="6"/>
        <v>46021000000</v>
      </c>
      <c r="M26" s="12">
        <f t="shared" si="6"/>
        <v>1112000000</v>
      </c>
      <c r="N26" s="12">
        <f t="shared" si="6"/>
        <v>44909000000</v>
      </c>
      <c r="O26" s="12">
        <f t="shared" si="6"/>
        <v>44391933978.580002</v>
      </c>
      <c r="P26" s="12">
        <f t="shared" si="6"/>
        <v>517066021.42000002</v>
      </c>
      <c r="Q26" s="12">
        <f t="shared" si="6"/>
        <v>35558114697.580002</v>
      </c>
      <c r="R26" s="12">
        <f t="shared" si="6"/>
        <v>2088356032.95</v>
      </c>
      <c r="S26" s="12">
        <f t="shared" si="6"/>
        <v>2088356032.95</v>
      </c>
      <c r="T26" s="13">
        <f t="shared" si="0"/>
        <v>9350885302.4199982</v>
      </c>
      <c r="U26" s="14">
        <f t="shared" si="1"/>
        <v>0.79178148472644683</v>
      </c>
      <c r="V26" s="14">
        <f t="shared" si="2"/>
        <v>4.650194911821684E-2</v>
      </c>
      <c r="W26" s="14">
        <f t="shared" si="3"/>
        <v>4.650194911821684E-2</v>
      </c>
    </row>
    <row r="27" spans="1:23" ht="78.75" customHeight="1" thickTop="1" thickBot="1" x14ac:dyDescent="0.3">
      <c r="A27" s="3" t="s">
        <v>17</v>
      </c>
      <c r="B27" s="3" t="s">
        <v>21</v>
      </c>
      <c r="C27" s="3" t="s">
        <v>19</v>
      </c>
      <c r="D27" s="3" t="s">
        <v>12</v>
      </c>
      <c r="E27" s="3" t="s">
        <v>9</v>
      </c>
      <c r="F27" s="3" t="s">
        <v>10</v>
      </c>
      <c r="G27" s="3" t="s">
        <v>11</v>
      </c>
      <c r="H27" s="4" t="s">
        <v>23</v>
      </c>
      <c r="I27" s="5">
        <v>45000000000</v>
      </c>
      <c r="J27" s="5">
        <v>0</v>
      </c>
      <c r="K27" s="5">
        <v>0</v>
      </c>
      <c r="L27" s="5">
        <v>45000000000</v>
      </c>
      <c r="M27" s="5">
        <v>0</v>
      </c>
      <c r="N27" s="7">
        <f>+L27-M27</f>
        <v>45000000000</v>
      </c>
      <c r="O27" s="5">
        <v>45000000000</v>
      </c>
      <c r="P27" s="5">
        <v>0</v>
      </c>
      <c r="Q27" s="5">
        <v>45000000000</v>
      </c>
      <c r="R27" s="5">
        <v>0</v>
      </c>
      <c r="S27" s="5">
        <v>0</v>
      </c>
      <c r="T27" s="8">
        <f t="shared" si="0"/>
        <v>0</v>
      </c>
      <c r="U27" s="9">
        <f t="shared" si="1"/>
        <v>1</v>
      </c>
      <c r="V27" s="9">
        <f t="shared" si="2"/>
        <v>0</v>
      </c>
      <c r="W27" s="9">
        <f t="shared" si="3"/>
        <v>0</v>
      </c>
    </row>
    <row r="28" spans="1:23" ht="78.75" customHeight="1" thickTop="1" thickBot="1" x14ac:dyDescent="0.3">
      <c r="A28" s="3" t="s">
        <v>17</v>
      </c>
      <c r="B28" s="3" t="s">
        <v>21</v>
      </c>
      <c r="C28" s="3" t="s">
        <v>19</v>
      </c>
      <c r="D28" s="3" t="s">
        <v>30</v>
      </c>
      <c r="E28" s="3" t="s">
        <v>9</v>
      </c>
      <c r="F28" s="3" t="s">
        <v>10</v>
      </c>
      <c r="G28" s="3" t="s">
        <v>11</v>
      </c>
      <c r="H28" s="4" t="s">
        <v>31</v>
      </c>
      <c r="I28" s="5">
        <v>1200000000</v>
      </c>
      <c r="J28" s="5">
        <v>0</v>
      </c>
      <c r="K28" s="5">
        <v>0</v>
      </c>
      <c r="L28" s="5">
        <v>1200000000</v>
      </c>
      <c r="M28" s="5">
        <v>0</v>
      </c>
      <c r="N28" s="7">
        <f>+L28-M28</f>
        <v>1200000000</v>
      </c>
      <c r="O28" s="5">
        <v>1200000000</v>
      </c>
      <c r="P28" s="5">
        <v>0</v>
      </c>
      <c r="Q28" s="5">
        <v>598318991</v>
      </c>
      <c r="R28" s="5">
        <v>37535686</v>
      </c>
      <c r="S28" s="5">
        <v>37535686</v>
      </c>
      <c r="T28" s="8">
        <f t="shared" si="0"/>
        <v>601681009</v>
      </c>
      <c r="U28" s="9">
        <f t="shared" si="1"/>
        <v>0.49859915916666664</v>
      </c>
      <c r="V28" s="9">
        <f t="shared" si="2"/>
        <v>3.1279738333333335E-2</v>
      </c>
      <c r="W28" s="9">
        <f t="shared" si="3"/>
        <v>3.1279738333333335E-2</v>
      </c>
    </row>
    <row r="29" spans="1:23" ht="78.75" customHeight="1" thickTop="1" thickBot="1" x14ac:dyDescent="0.3">
      <c r="A29" s="3" t="s">
        <v>17</v>
      </c>
      <c r="B29" s="3" t="s">
        <v>21</v>
      </c>
      <c r="C29" s="3" t="s">
        <v>19</v>
      </c>
      <c r="D29" s="3" t="s">
        <v>30</v>
      </c>
      <c r="E29" s="3" t="s">
        <v>9</v>
      </c>
      <c r="F29" s="3" t="s">
        <v>14</v>
      </c>
      <c r="G29" s="3" t="s">
        <v>11</v>
      </c>
      <c r="H29" s="4" t="s">
        <v>31</v>
      </c>
      <c r="I29" s="5">
        <v>9000000000</v>
      </c>
      <c r="J29" s="5">
        <v>0</v>
      </c>
      <c r="K29" s="5">
        <v>0</v>
      </c>
      <c r="L29" s="5">
        <v>9000000000</v>
      </c>
      <c r="M29" s="5">
        <v>988000000</v>
      </c>
      <c r="N29" s="7">
        <f>+L29-M29</f>
        <v>8012000000</v>
      </c>
      <c r="O29" s="5">
        <v>7994955863.2399998</v>
      </c>
      <c r="P29" s="5">
        <v>17044136.760000002</v>
      </c>
      <c r="Q29" s="5">
        <v>6738636352.2399998</v>
      </c>
      <c r="R29" s="5">
        <v>727987912.24000001</v>
      </c>
      <c r="S29" s="5">
        <v>706464114.24000001</v>
      </c>
      <c r="T29" s="8">
        <f t="shared" si="0"/>
        <v>1273363647.7600002</v>
      </c>
      <c r="U29" s="9">
        <f t="shared" si="1"/>
        <v>0.84106794211682478</v>
      </c>
      <c r="V29" s="9">
        <f t="shared" si="2"/>
        <v>9.086219573639541E-2</v>
      </c>
      <c r="W29" s="9">
        <f t="shared" si="3"/>
        <v>8.8175750654018975E-2</v>
      </c>
    </row>
    <row r="30" spans="1:23" ht="78.75" customHeight="1" thickTop="1" thickBot="1" x14ac:dyDescent="0.3">
      <c r="A30" s="3" t="s">
        <v>17</v>
      </c>
      <c r="B30" s="3" t="s">
        <v>42</v>
      </c>
      <c r="C30" s="3" t="s">
        <v>19</v>
      </c>
      <c r="D30" s="3" t="s">
        <v>13</v>
      </c>
      <c r="E30" s="3" t="s">
        <v>9</v>
      </c>
      <c r="F30" s="3" t="s">
        <v>10</v>
      </c>
      <c r="G30" s="3" t="s">
        <v>11</v>
      </c>
      <c r="H30" s="4" t="s">
        <v>45</v>
      </c>
      <c r="I30" s="5">
        <v>1000000000</v>
      </c>
      <c r="J30" s="5">
        <v>0</v>
      </c>
      <c r="K30" s="5">
        <v>0</v>
      </c>
      <c r="L30" s="5">
        <v>1000000000</v>
      </c>
      <c r="M30" s="5">
        <v>400000000</v>
      </c>
      <c r="N30" s="7">
        <f>+L30-M30</f>
        <v>600000000</v>
      </c>
      <c r="O30" s="5">
        <v>600000000</v>
      </c>
      <c r="P30" s="5">
        <v>0</v>
      </c>
      <c r="Q30" s="5">
        <v>0</v>
      </c>
      <c r="R30" s="5">
        <v>0</v>
      </c>
      <c r="S30" s="5">
        <v>0</v>
      </c>
      <c r="T30" s="8">
        <f t="shared" si="0"/>
        <v>600000000</v>
      </c>
      <c r="U30" s="9">
        <f t="shared" si="1"/>
        <v>0</v>
      </c>
      <c r="V30" s="9">
        <f t="shared" si="2"/>
        <v>0</v>
      </c>
      <c r="W30" s="9">
        <f t="shared" si="3"/>
        <v>0</v>
      </c>
    </row>
    <row r="31" spans="1:23" ht="42" customHeight="1" thickTop="1" thickBot="1" x14ac:dyDescent="0.3">
      <c r="A31" s="6" t="s">
        <v>17</v>
      </c>
      <c r="B31" s="6"/>
      <c r="C31" s="6"/>
      <c r="D31" s="6"/>
      <c r="E31" s="6"/>
      <c r="F31" s="6"/>
      <c r="G31" s="6"/>
      <c r="H31" s="11" t="s">
        <v>51</v>
      </c>
      <c r="I31" s="12">
        <f>SUM(I27:I30)</f>
        <v>56200000000</v>
      </c>
      <c r="J31" s="12">
        <f t="shared" ref="J31:S31" si="7">SUM(J27:J30)</f>
        <v>0</v>
      </c>
      <c r="K31" s="12">
        <f t="shared" si="7"/>
        <v>0</v>
      </c>
      <c r="L31" s="12">
        <f t="shared" si="7"/>
        <v>56200000000</v>
      </c>
      <c r="M31" s="12">
        <f t="shared" si="7"/>
        <v>1388000000</v>
      </c>
      <c r="N31" s="12">
        <f t="shared" si="7"/>
        <v>54812000000</v>
      </c>
      <c r="O31" s="12">
        <f t="shared" si="7"/>
        <v>54794955863.239998</v>
      </c>
      <c r="P31" s="12">
        <f t="shared" si="7"/>
        <v>17044136.760000002</v>
      </c>
      <c r="Q31" s="12">
        <f t="shared" si="7"/>
        <v>52336955343.239998</v>
      </c>
      <c r="R31" s="12">
        <f t="shared" si="7"/>
        <v>765523598.24000001</v>
      </c>
      <c r="S31" s="12">
        <f t="shared" si="7"/>
        <v>743999800.24000001</v>
      </c>
      <c r="T31" s="13">
        <f t="shared" si="0"/>
        <v>2475044656.7600021</v>
      </c>
      <c r="U31" s="14">
        <f t="shared" si="1"/>
        <v>0.95484483951032617</v>
      </c>
      <c r="V31" s="14">
        <f t="shared" si="2"/>
        <v>1.3966350402101729E-2</v>
      </c>
      <c r="W31" s="14">
        <f t="shared" si="3"/>
        <v>1.3573666354812814E-2</v>
      </c>
    </row>
    <row r="32" spans="1:23" ht="78.75" customHeight="1" thickTop="1" thickBot="1" x14ac:dyDescent="0.3">
      <c r="A32" s="3" t="s">
        <v>17</v>
      </c>
      <c r="B32" s="3" t="s">
        <v>42</v>
      </c>
      <c r="C32" s="3" t="s">
        <v>19</v>
      </c>
      <c r="D32" s="3" t="s">
        <v>8</v>
      </c>
      <c r="E32" s="3" t="s">
        <v>9</v>
      </c>
      <c r="F32" s="3" t="s">
        <v>10</v>
      </c>
      <c r="G32" s="3" t="s">
        <v>11</v>
      </c>
      <c r="H32" s="4" t="s">
        <v>43</v>
      </c>
      <c r="I32" s="5">
        <v>1100000000</v>
      </c>
      <c r="J32" s="5">
        <v>0</v>
      </c>
      <c r="K32" s="5">
        <v>0</v>
      </c>
      <c r="L32" s="5">
        <v>1100000000</v>
      </c>
      <c r="M32" s="5">
        <v>0</v>
      </c>
      <c r="N32" s="7">
        <f>+L32-M32</f>
        <v>1100000000</v>
      </c>
      <c r="O32" s="5">
        <v>1100000000</v>
      </c>
      <c r="P32" s="5">
        <v>0</v>
      </c>
      <c r="Q32" s="5">
        <v>173771622.63999999</v>
      </c>
      <c r="R32" s="5">
        <v>0</v>
      </c>
      <c r="S32" s="5">
        <v>0</v>
      </c>
      <c r="T32" s="8">
        <f t="shared" si="0"/>
        <v>926228377.36000001</v>
      </c>
      <c r="U32" s="9">
        <f t="shared" si="1"/>
        <v>0.15797420239999999</v>
      </c>
      <c r="V32" s="9">
        <f t="shared" si="2"/>
        <v>0</v>
      </c>
      <c r="W32" s="9">
        <f t="shared" si="3"/>
        <v>0</v>
      </c>
    </row>
    <row r="33" spans="1:23" ht="78.75" customHeight="1" thickTop="1" thickBot="1" x14ac:dyDescent="0.3">
      <c r="A33" s="3" t="s">
        <v>17</v>
      </c>
      <c r="B33" s="3" t="s">
        <v>42</v>
      </c>
      <c r="C33" s="3" t="s">
        <v>19</v>
      </c>
      <c r="D33" s="3" t="s">
        <v>8</v>
      </c>
      <c r="E33" s="3" t="s">
        <v>9</v>
      </c>
      <c r="F33" s="3" t="s">
        <v>14</v>
      </c>
      <c r="G33" s="3" t="s">
        <v>11</v>
      </c>
      <c r="H33" s="4" t="s">
        <v>43</v>
      </c>
      <c r="I33" s="5">
        <v>1000000000</v>
      </c>
      <c r="J33" s="5">
        <v>0</v>
      </c>
      <c r="K33" s="5">
        <v>0</v>
      </c>
      <c r="L33" s="5">
        <v>1000000000</v>
      </c>
      <c r="M33" s="5">
        <v>100000000</v>
      </c>
      <c r="N33" s="7">
        <f>+L33-M33</f>
        <v>900000000</v>
      </c>
      <c r="O33" s="5">
        <v>893000000</v>
      </c>
      <c r="P33" s="5">
        <v>7000000</v>
      </c>
      <c r="Q33" s="5">
        <v>802526590</v>
      </c>
      <c r="R33" s="5">
        <v>29520050</v>
      </c>
      <c r="S33" s="5">
        <v>29520050</v>
      </c>
      <c r="T33" s="8">
        <f t="shared" si="0"/>
        <v>97473410</v>
      </c>
      <c r="U33" s="9">
        <f t="shared" si="1"/>
        <v>0.89169621111111108</v>
      </c>
      <c r="V33" s="9">
        <f t="shared" si="2"/>
        <v>3.2800055555555555E-2</v>
      </c>
      <c r="W33" s="9">
        <f t="shared" si="3"/>
        <v>3.2800055555555555E-2</v>
      </c>
    </row>
    <row r="34" spans="1:23" ht="78.75" customHeight="1" thickTop="1" thickBot="1" x14ac:dyDescent="0.3">
      <c r="A34" s="3" t="s">
        <v>17</v>
      </c>
      <c r="B34" s="3" t="s">
        <v>42</v>
      </c>
      <c r="C34" s="3" t="s">
        <v>19</v>
      </c>
      <c r="D34" s="3" t="s">
        <v>12</v>
      </c>
      <c r="E34" s="3" t="s">
        <v>9</v>
      </c>
      <c r="F34" s="3" t="s">
        <v>10</v>
      </c>
      <c r="G34" s="3" t="s">
        <v>11</v>
      </c>
      <c r="H34" s="4" t="s">
        <v>44</v>
      </c>
      <c r="I34" s="5">
        <v>1027000000</v>
      </c>
      <c r="J34" s="5">
        <v>0</v>
      </c>
      <c r="K34" s="5">
        <v>0</v>
      </c>
      <c r="L34" s="5">
        <v>1027000000</v>
      </c>
      <c r="M34" s="5">
        <v>100000000</v>
      </c>
      <c r="N34" s="7">
        <f>+L34-M34</f>
        <v>927000000</v>
      </c>
      <c r="O34" s="5">
        <v>821689795.45000005</v>
      </c>
      <c r="P34" s="5">
        <v>105310204.55</v>
      </c>
      <c r="Q34" s="5">
        <v>687732340</v>
      </c>
      <c r="R34" s="5">
        <v>134528336</v>
      </c>
      <c r="S34" s="5">
        <v>134528336</v>
      </c>
      <c r="T34" s="8">
        <f t="shared" si="0"/>
        <v>239267660</v>
      </c>
      <c r="U34" s="9">
        <f t="shared" si="1"/>
        <v>0.74189033441208196</v>
      </c>
      <c r="V34" s="9">
        <f t="shared" si="2"/>
        <v>0.14512226105717368</v>
      </c>
      <c r="W34" s="9">
        <f t="shared" si="3"/>
        <v>0.14512226105717368</v>
      </c>
    </row>
    <row r="35" spans="1:23" ht="42.75" customHeight="1" thickTop="1" x14ac:dyDescent="0.25">
      <c r="A35" s="15" t="s">
        <v>17</v>
      </c>
      <c r="B35" s="15"/>
      <c r="C35" s="15"/>
      <c r="D35" s="15"/>
      <c r="E35" s="15"/>
      <c r="F35" s="15"/>
      <c r="G35" s="15"/>
      <c r="H35" s="16" t="s">
        <v>52</v>
      </c>
      <c r="I35" s="17">
        <f>SUM(I32:I34)</f>
        <v>3127000000</v>
      </c>
      <c r="J35" s="17">
        <f t="shared" ref="J35:S35" si="8">SUM(J32:J34)</f>
        <v>0</v>
      </c>
      <c r="K35" s="17">
        <f t="shared" si="8"/>
        <v>0</v>
      </c>
      <c r="L35" s="17">
        <f t="shared" si="8"/>
        <v>3127000000</v>
      </c>
      <c r="M35" s="17">
        <f t="shared" si="8"/>
        <v>200000000</v>
      </c>
      <c r="N35" s="17">
        <f t="shared" si="8"/>
        <v>2927000000</v>
      </c>
      <c r="O35" s="17">
        <f t="shared" si="8"/>
        <v>2814689795.4499998</v>
      </c>
      <c r="P35" s="17">
        <f t="shared" si="8"/>
        <v>112310204.55</v>
      </c>
      <c r="Q35" s="17">
        <f t="shared" si="8"/>
        <v>1664030552.6399999</v>
      </c>
      <c r="R35" s="17">
        <f t="shared" si="8"/>
        <v>164048386</v>
      </c>
      <c r="S35" s="17">
        <f t="shared" si="8"/>
        <v>164048386</v>
      </c>
      <c r="T35" s="18">
        <f t="shared" si="0"/>
        <v>1262969447.3600001</v>
      </c>
      <c r="U35" s="19">
        <f t="shared" si="1"/>
        <v>0.56851060903313966</v>
      </c>
      <c r="V35" s="19">
        <f t="shared" si="2"/>
        <v>5.6046595831909803E-2</v>
      </c>
      <c r="W35" s="19">
        <f t="shared" si="3"/>
        <v>5.6046595831909803E-2</v>
      </c>
    </row>
    <row r="36" spans="1:23" ht="29.25" customHeight="1" thickBot="1" x14ac:dyDescent="0.3">
      <c r="A36" s="22"/>
      <c r="B36" s="23"/>
      <c r="C36" s="23"/>
      <c r="D36" s="23"/>
      <c r="E36" s="23"/>
      <c r="F36" s="23"/>
      <c r="G36" s="23"/>
      <c r="H36" s="24" t="s">
        <v>53</v>
      </c>
      <c r="I36" s="25">
        <f>+I8+I26+I31+I35</f>
        <v>113537000000</v>
      </c>
      <c r="J36" s="25">
        <f t="shared" ref="J36:S36" si="9">+J8+J26+J31+J35</f>
        <v>3000000000</v>
      </c>
      <c r="K36" s="25">
        <f t="shared" si="9"/>
        <v>3000000000</v>
      </c>
      <c r="L36" s="25">
        <f t="shared" si="9"/>
        <v>113537000000</v>
      </c>
      <c r="M36" s="25">
        <f t="shared" si="9"/>
        <v>3800000000</v>
      </c>
      <c r="N36" s="25">
        <f t="shared" si="9"/>
        <v>109737000000</v>
      </c>
      <c r="O36" s="25">
        <f t="shared" si="9"/>
        <v>107993618786.90999</v>
      </c>
      <c r="P36" s="25">
        <f t="shared" si="9"/>
        <v>1743381213.0899999</v>
      </c>
      <c r="Q36" s="25">
        <f t="shared" si="9"/>
        <v>95196542281.599991</v>
      </c>
      <c r="R36" s="25">
        <f t="shared" si="9"/>
        <v>4467659505.5699997</v>
      </c>
      <c r="S36" s="25">
        <f t="shared" si="9"/>
        <v>4446135707.5699997</v>
      </c>
      <c r="T36" s="25">
        <f t="shared" si="0"/>
        <v>14540457718.400009</v>
      </c>
      <c r="U36" s="26">
        <f t="shared" si="1"/>
        <v>0.86749721863728724</v>
      </c>
      <c r="V36" s="26">
        <f t="shared" si="2"/>
        <v>4.0712426124005573E-2</v>
      </c>
      <c r="W36" s="26">
        <f t="shared" si="3"/>
        <v>4.0516286280561704E-2</v>
      </c>
    </row>
    <row r="37" spans="1:23" ht="15.75" thickTop="1" x14ac:dyDescent="0.25">
      <c r="A37" s="20" t="s">
        <v>57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  <c r="S37" s="21"/>
      <c r="T37" s="21"/>
      <c r="U37" s="21"/>
      <c r="V37" s="21"/>
    </row>
    <row r="38" spans="1:23" x14ac:dyDescent="0.25">
      <c r="A38" s="20" t="s">
        <v>58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  <c r="S38" s="21"/>
      <c r="T38" s="21"/>
      <c r="U38" s="21"/>
      <c r="V38" s="21"/>
    </row>
    <row r="39" spans="1:23" x14ac:dyDescent="0.25">
      <c r="A39" s="20" t="s">
        <v>59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  <c r="S39" s="21"/>
      <c r="T39" s="21"/>
      <c r="U39" s="21"/>
      <c r="V39" s="21"/>
    </row>
    <row r="40" spans="1:23" x14ac:dyDescent="0.25">
      <c r="A40" s="21" t="s">
        <v>61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</sheetData>
  <mergeCells count="4">
    <mergeCell ref="A1:W1"/>
    <mergeCell ref="A2:W2"/>
    <mergeCell ref="A3:W3"/>
    <mergeCell ref="S4:W4"/>
  </mergeCells>
  <printOptions horizontalCentered="1"/>
  <pageMargins left="0.98425196850393704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 </vt:lpstr>
      <vt:lpstr>'GASTOS DE INVERSIÓN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2018-05-07T17:19:12Z</cp:lastPrinted>
  <dcterms:created xsi:type="dcterms:W3CDTF">2018-05-02T14:02:06Z</dcterms:created>
  <dcterms:modified xsi:type="dcterms:W3CDTF">2018-05-07T17:19:26Z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