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moreno\AppData\Local\Microsoft\Windows\INetCache\Content.Outlook\RWPZW60Z\"/>
    </mc:Choice>
  </mc:AlternateContent>
  <bookViews>
    <workbookView xWindow="240" yWindow="120" windowWidth="18060" windowHeight="7050"/>
  </bookViews>
  <sheets>
    <sheet name="EJECUCIÓN  GESTIÓN GRAL " sheetId="1" r:id="rId1"/>
  </sheets>
  <definedNames>
    <definedName name="_xlnm.Print_Titles" localSheetId="0">'EJECUCIÓN  GESTIÓN GRAL '!$5:$5</definedName>
  </definedNames>
  <calcPr calcId="152511"/>
</workbook>
</file>

<file path=xl/calcChain.xml><?xml version="1.0" encoding="utf-8"?>
<calcChain xmlns="http://schemas.openxmlformats.org/spreadsheetml/2006/main">
  <c r="V14" i="1" l="1"/>
  <c r="U14" i="1"/>
  <c r="T14" i="1"/>
  <c r="S14" i="1"/>
  <c r="L14" i="1"/>
  <c r="K14" i="1"/>
  <c r="J14" i="1"/>
  <c r="V7" i="1"/>
  <c r="U7" i="1"/>
  <c r="T7" i="1"/>
  <c r="S7" i="1"/>
  <c r="J7" i="1"/>
  <c r="S63" i="1" l="1"/>
  <c r="V62" i="1"/>
  <c r="U62" i="1"/>
  <c r="T62" i="1"/>
  <c r="S62" i="1"/>
  <c r="V61" i="1"/>
  <c r="U61" i="1"/>
  <c r="T61" i="1"/>
  <c r="S61" i="1"/>
  <c r="V60" i="1"/>
  <c r="U60" i="1"/>
  <c r="T60" i="1"/>
  <c r="S60" i="1"/>
  <c r="V59" i="1"/>
  <c r="U59" i="1"/>
  <c r="T59" i="1"/>
  <c r="S59" i="1"/>
  <c r="V58" i="1"/>
  <c r="U58" i="1"/>
  <c r="T58" i="1"/>
  <c r="S58" i="1"/>
  <c r="V57" i="1"/>
  <c r="U57" i="1"/>
  <c r="T57" i="1"/>
  <c r="S57" i="1"/>
  <c r="V56" i="1"/>
  <c r="U56" i="1"/>
  <c r="T56" i="1"/>
  <c r="S56" i="1"/>
  <c r="V55" i="1"/>
  <c r="U55" i="1"/>
  <c r="T55" i="1"/>
  <c r="S55" i="1"/>
  <c r="V54" i="1"/>
  <c r="U54" i="1"/>
  <c r="T54" i="1"/>
  <c r="S54" i="1"/>
  <c r="V53" i="1"/>
  <c r="U53" i="1"/>
  <c r="T53" i="1"/>
  <c r="S53" i="1"/>
  <c r="V52" i="1"/>
  <c r="U52" i="1"/>
  <c r="T52" i="1"/>
  <c r="S52" i="1"/>
  <c r="V51" i="1"/>
  <c r="U51" i="1"/>
  <c r="T51" i="1"/>
  <c r="S51" i="1"/>
  <c r="V50" i="1"/>
  <c r="U50" i="1"/>
  <c r="T50" i="1"/>
  <c r="S50" i="1"/>
  <c r="S49" i="1"/>
  <c r="V48" i="1"/>
  <c r="U48" i="1"/>
  <c r="T48" i="1"/>
  <c r="S48" i="1"/>
  <c r="V47" i="1"/>
  <c r="U47" i="1"/>
  <c r="T47" i="1"/>
  <c r="S47" i="1"/>
  <c r="V46" i="1"/>
  <c r="U46" i="1"/>
  <c r="T46" i="1"/>
  <c r="S46" i="1"/>
  <c r="V45" i="1"/>
  <c r="U45" i="1"/>
  <c r="T45" i="1"/>
  <c r="S45" i="1"/>
  <c r="V44" i="1"/>
  <c r="U44" i="1"/>
  <c r="T44" i="1"/>
  <c r="S44" i="1"/>
  <c r="V43" i="1"/>
  <c r="U43" i="1"/>
  <c r="T43" i="1"/>
  <c r="S43" i="1"/>
  <c r="V42" i="1"/>
  <c r="U42" i="1"/>
  <c r="T42" i="1"/>
  <c r="S42" i="1"/>
  <c r="V41" i="1"/>
  <c r="U41" i="1"/>
  <c r="T41" i="1"/>
  <c r="S41" i="1"/>
  <c r="V40" i="1"/>
  <c r="U40" i="1"/>
  <c r="T40" i="1"/>
  <c r="S40" i="1"/>
  <c r="V39" i="1"/>
  <c r="U39" i="1"/>
  <c r="T39" i="1"/>
  <c r="S39" i="1"/>
  <c r="S38" i="1"/>
  <c r="V37" i="1"/>
  <c r="U37" i="1"/>
  <c r="T37" i="1"/>
  <c r="S37" i="1"/>
  <c r="V35" i="1"/>
  <c r="U35" i="1"/>
  <c r="T35" i="1"/>
  <c r="S35" i="1"/>
  <c r="V34" i="1"/>
  <c r="U34" i="1"/>
  <c r="T34" i="1"/>
  <c r="S34" i="1"/>
  <c r="V33" i="1"/>
  <c r="U33" i="1"/>
  <c r="T33" i="1"/>
  <c r="S33" i="1"/>
  <c r="V32" i="1"/>
  <c r="U32" i="1"/>
  <c r="T32" i="1"/>
  <c r="S32" i="1"/>
  <c r="V30" i="1"/>
  <c r="U30" i="1"/>
  <c r="T30" i="1"/>
  <c r="S30" i="1"/>
  <c r="V29" i="1"/>
  <c r="U29" i="1"/>
  <c r="T29" i="1"/>
  <c r="S29" i="1"/>
  <c r="V28" i="1"/>
  <c r="U28" i="1"/>
  <c r="T28" i="1"/>
  <c r="S28" i="1"/>
  <c r="V27" i="1"/>
  <c r="U27" i="1"/>
  <c r="T27" i="1"/>
  <c r="S27" i="1"/>
  <c r="V26" i="1"/>
  <c r="U26" i="1"/>
  <c r="T26" i="1"/>
  <c r="S26" i="1"/>
  <c r="V25" i="1"/>
  <c r="U25" i="1"/>
  <c r="T25" i="1"/>
  <c r="S25" i="1"/>
  <c r="V24" i="1"/>
  <c r="U24" i="1"/>
  <c r="T24" i="1"/>
  <c r="S24" i="1"/>
  <c r="V23" i="1"/>
  <c r="U23" i="1"/>
  <c r="T23" i="1"/>
  <c r="S23" i="1"/>
  <c r="V22" i="1"/>
  <c r="U22" i="1"/>
  <c r="T22" i="1"/>
  <c r="S22" i="1"/>
  <c r="V21" i="1"/>
  <c r="U21" i="1"/>
  <c r="T21" i="1"/>
  <c r="S21" i="1"/>
  <c r="V20" i="1"/>
  <c r="U20" i="1"/>
  <c r="T20" i="1"/>
  <c r="S20" i="1"/>
  <c r="V19" i="1"/>
  <c r="U19" i="1"/>
  <c r="T19" i="1"/>
  <c r="S19" i="1"/>
  <c r="V16" i="1"/>
  <c r="U16" i="1"/>
  <c r="T16" i="1"/>
  <c r="S16" i="1"/>
  <c r="V15" i="1"/>
  <c r="U15" i="1"/>
  <c r="T15" i="1"/>
  <c r="S15" i="1"/>
  <c r="V13" i="1"/>
  <c r="U13" i="1"/>
  <c r="T13" i="1"/>
  <c r="S13" i="1"/>
  <c r="V12" i="1"/>
  <c r="U12" i="1"/>
  <c r="T12" i="1"/>
  <c r="S12" i="1"/>
  <c r="V11" i="1"/>
  <c r="U11" i="1"/>
  <c r="T11" i="1"/>
  <c r="S11" i="1"/>
  <c r="V10" i="1"/>
  <c r="U10" i="1"/>
  <c r="T10" i="1"/>
  <c r="S10" i="1"/>
  <c r="V9" i="1"/>
  <c r="U9" i="1"/>
  <c r="T9" i="1"/>
  <c r="S9" i="1"/>
  <c r="V8" i="1"/>
  <c r="U8" i="1"/>
  <c r="T8" i="1"/>
  <c r="S8" i="1"/>
  <c r="R7" i="1"/>
  <c r="Q7" i="1"/>
  <c r="P7" i="1"/>
  <c r="O7" i="1"/>
  <c r="N7" i="1"/>
  <c r="M7" i="1"/>
  <c r="L7" i="1"/>
  <c r="K7" i="1"/>
  <c r="R14" i="1"/>
  <c r="Q14" i="1"/>
  <c r="P14" i="1"/>
  <c r="O14" i="1"/>
  <c r="N14" i="1"/>
  <c r="M14" i="1"/>
  <c r="R36" i="1"/>
  <c r="Q36" i="1"/>
  <c r="P36" i="1"/>
  <c r="O36" i="1"/>
  <c r="N36" i="1"/>
  <c r="M36" i="1"/>
  <c r="L36" i="1"/>
  <c r="K36" i="1"/>
  <c r="J36" i="1"/>
  <c r="R31" i="1"/>
  <c r="Q31" i="1"/>
  <c r="P31" i="1"/>
  <c r="O31" i="1"/>
  <c r="N31" i="1"/>
  <c r="M31" i="1"/>
  <c r="L31" i="1"/>
  <c r="K31" i="1"/>
  <c r="J31" i="1"/>
  <c r="J18" i="1"/>
  <c r="R18" i="1"/>
  <c r="Q18" i="1"/>
  <c r="P18" i="1"/>
  <c r="O18" i="1"/>
  <c r="N18" i="1"/>
  <c r="M18" i="1"/>
  <c r="L18" i="1"/>
  <c r="K18" i="1"/>
  <c r="V36" i="1" l="1"/>
  <c r="S18" i="1"/>
  <c r="S36" i="1"/>
  <c r="S31" i="1"/>
  <c r="U18" i="1"/>
  <c r="U31" i="1"/>
  <c r="U36" i="1"/>
  <c r="V18" i="1"/>
  <c r="T31" i="1"/>
  <c r="K17" i="1"/>
  <c r="K6" i="1" s="1"/>
  <c r="K64" i="1" s="1"/>
  <c r="O17" i="1"/>
  <c r="O6" i="1" s="1"/>
  <c r="O64" i="1" s="1"/>
  <c r="T36" i="1"/>
  <c r="T18" i="1"/>
  <c r="V31" i="1"/>
  <c r="N17" i="1"/>
  <c r="N6" i="1" s="1"/>
  <c r="N64" i="1" s="1"/>
  <c r="R17" i="1"/>
  <c r="L17" i="1"/>
  <c r="L6" i="1" s="1"/>
  <c r="L64" i="1" s="1"/>
  <c r="P17" i="1"/>
  <c r="J17" i="1"/>
  <c r="J6" i="1" s="1"/>
  <c r="J64" i="1" s="1"/>
  <c r="M17" i="1"/>
  <c r="Q17" i="1"/>
  <c r="P6" i="1"/>
  <c r="S17" i="1" l="1"/>
  <c r="M6" i="1"/>
  <c r="M64" i="1" s="1"/>
  <c r="U17" i="1"/>
  <c r="R6" i="1"/>
  <c r="V17" i="1"/>
  <c r="Q6" i="1"/>
  <c r="P64" i="1"/>
  <c r="T17" i="1"/>
  <c r="T6" i="1" l="1"/>
  <c r="T64" i="1"/>
  <c r="S6" i="1"/>
  <c r="Q64" i="1"/>
  <c r="U64" i="1" s="1"/>
  <c r="U6" i="1"/>
  <c r="R64" i="1"/>
  <c r="V64" i="1" s="1"/>
  <c r="V6" i="1"/>
  <c r="S64" i="1"/>
</calcChain>
</file>

<file path=xl/sharedStrings.xml><?xml version="1.0" encoding="utf-8"?>
<sst xmlns="http://schemas.openxmlformats.org/spreadsheetml/2006/main" count="502" uniqueCount="130">
  <si>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</si>
  <si>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</si>
  <si>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</si>
  <si>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</si>
  <si>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</si>
  <si>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</si>
  <si>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</si>
  <si>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</si>
  <si>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</si>
  <si>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</si>
  <si>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</si>
  <si>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</si>
  <si>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</si>
  <si>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</si>
  <si>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</si>
  <si>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</si>
  <si>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</si>
  <si>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</si>
  <si>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</si>
  <si>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A</t>
  </si>
  <si>
    <t>1</t>
  </si>
  <si>
    <t>0</t>
  </si>
  <si>
    <t>Nación</t>
  </si>
  <si>
    <t>10</t>
  </si>
  <si>
    <t>CSF</t>
  </si>
  <si>
    <t>SUELDOS DE PERSONAL DE NOMINA</t>
  </si>
  <si>
    <t>4</t>
  </si>
  <si>
    <t>PRIMA TECNICA</t>
  </si>
  <si>
    <t>5</t>
  </si>
  <si>
    <t>OTROS</t>
  </si>
  <si>
    <t>9</t>
  </si>
  <si>
    <t>HORAS EXTRAS, DIAS FESTIVOS E INDEMNIZACION POR VACACIONES</t>
  </si>
  <si>
    <t>2</t>
  </si>
  <si>
    <t>SERVICIOS PERSONALES INDIRECTOS</t>
  </si>
  <si>
    <t>CONTRIBUCIONES INHERENTES A LA NOMINA SECTOR PRIVADO Y PUBLICO</t>
  </si>
  <si>
    <t>3</t>
  </si>
  <si>
    <t>IMPUESTOS Y MULTAS</t>
  </si>
  <si>
    <t>ADQUISICION DE BIENES Y SERVICIOS</t>
  </si>
  <si>
    <t>11</t>
  </si>
  <si>
    <t>SSF</t>
  </si>
  <si>
    <t>CUOTA DE AUDITAJE CONTRANAL</t>
  </si>
  <si>
    <t>61</t>
  </si>
  <si>
    <t>COMITE GLOBAL DE PREFERENCIAS COMERCIALES ENTRE PAISES EN DESARROLLO (LEY 8 DE 1992)</t>
  </si>
  <si>
    <t>80</t>
  </si>
  <si>
    <t>ORGANIZACION MUNDIAL DEL COMERCIO. OMC. (LEY 170/94)</t>
  </si>
  <si>
    <t>95</t>
  </si>
  <si>
    <t>ORGANIZACION MUNDIAL DE TURISMO O.M.T. (LEY 63 DE 1989)</t>
  </si>
  <si>
    <t>98</t>
  </si>
  <si>
    <t>SECRETARIA GENERAL DE LA COMUNIDAD ANDINA. (LEY 8 DE 1973)</t>
  </si>
  <si>
    <t>110</t>
  </si>
  <si>
    <t>TRIBUNAL DE JUSTICIA DE LA COMUNIDAD ANDINA. (LEY 17 DE 1980)</t>
  </si>
  <si>
    <t>BONOS PENSIONALES</t>
  </si>
  <si>
    <t>8</t>
  </si>
  <si>
    <t>CUOTAS PARTES PENSIONALES</t>
  </si>
  <si>
    <t>21</t>
  </si>
  <si>
    <t>MESADAS PENSIONALES - ZONAS FRANCAS</t>
  </si>
  <si>
    <t>23</t>
  </si>
  <si>
    <t>MESADAS PENSIONALES ALCALIS DE COLOMBIA LTDA. EN LIQUIDACION</t>
  </si>
  <si>
    <t>25</t>
  </si>
  <si>
    <t>MESADAS PENSIONALES CONCESION DE SALINAS</t>
  </si>
  <si>
    <t>6</t>
  </si>
  <si>
    <t>SENTENCIAS Y CONCILIACIONES</t>
  </si>
  <si>
    <t>TRANSFERENCIA DE RECURSOS AL PATRIMONIO AUTONOMO FIDEICOMISO DE PROMOCION DE EXPORTACIONES - PROEXPORT. ARTICULO 33 LEY 1328 DE 2009</t>
  </si>
  <si>
    <t>28</t>
  </si>
  <si>
    <t>TRANSFERENCIA DE RECURSOS A BANCOLDEX CON DESTINO A LA MODERNIZACION EMPRESARIAL. ARTICULO 2 DE LA LEY 1450 DE 2011 Y 113 DE LA LEY 795 DE 2003</t>
  </si>
  <si>
    <t>29</t>
  </si>
  <si>
    <t>TRANSFERENCIA DE RECURSOS A BANCOLDEX CON DESTINO AL PROGRAMA UNIDAD DE DESARROLLO E INNOVACION. ARTICULO 46 DE LA LEY 1450 DE 2011 Y 113 DE LA LEY 795 DE 2003</t>
  </si>
  <si>
    <t>32</t>
  </si>
  <si>
    <t>TRANSFERENCIA DE RECURSOS AL FONDO FILMICO COLOMBIA (FFC) - LEY 1556 DE 2012</t>
  </si>
  <si>
    <t>C</t>
  </si>
  <si>
    <t>3501</t>
  </si>
  <si>
    <t>0200</t>
  </si>
  <si>
    <t>APOYO AL GOBIERNO EN UNA CORRECTA INSERCIÓN DE COLOMBIA EN LOS MERCADOS INTERNACIONALES, APERTURA DE NUEVOS MERCADOS Y LA PROFUNDIZACIÓN DE LOS EXISTENTES -   NACIONAL</t>
  </si>
  <si>
    <t>3502</t>
  </si>
  <si>
    <t>APOYO A PROYECTOS DEL FONDO DE MODERNIZACIÓN E INNOVACIÓN PARA LAS MICRO, PEQUEÑAS Y MEDIANAS EMPRESAS EN COLOMBIA</t>
  </si>
  <si>
    <t>APOYO A LA PROMOCION Y COMPETITIVIDAD TURISTICA LEY 1101 DE 2006 ANIVEL NACIONAL</t>
  </si>
  <si>
    <t>ADMINISTRACIÓN DEL SUBSISTEMA NACIONAL DE LA CALIDAD.</t>
  </si>
  <si>
    <t>7</t>
  </si>
  <si>
    <t>IMPLEMENTACIÓN DE LA POLÍTICA DE PRODUCTIVIDAD Y COMPETITIVIDAD A TRAVÉS DE LAS COMISIONES REGIONALES DE COMPETITIVIDAD A NIVEL NACIONAL</t>
  </si>
  <si>
    <t>FORTALECIMIENTO A LA POLITICA DE GENERACIÓN DE INGRESOS PARA GRUPOS DE ESPECIAL PROTECCION CONSTITUCIONAL A NIVEL NACIONAL</t>
  </si>
  <si>
    <t>12</t>
  </si>
  <si>
    <t>IMPLEMENTACIÓN ACCIÓNES QUE CONTRIBUYAN AL MEJORAMIENTO DE LA PRODUCTIVIDAD Y COMPETITIVIDAD NACIONAL</t>
  </si>
  <si>
    <t>14</t>
  </si>
  <si>
    <t>15</t>
  </si>
  <si>
    <t>APOYO AL SECTOR LACTEO PARA LA COMPETITIVIDAD FRENTE A LOS RETOS DE TRATADOS DE LIBRE COMERCIO EN COLOMBIA</t>
  </si>
  <si>
    <t>Propios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</si>
  <si>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</si>
  <si>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</si>
  <si>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</si>
  <si>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</si>
  <si>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</si>
  <si>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</si>
  <si>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19</t>
  </si>
  <si>
    <t>APOYO A LA PROMOCION DE LA ECONOMIA CIRCULAR Y LA EFICIENCIA EN EL USO DE LOS RECURSOS EN LAS EMPRESAS A NIVEL   NACIONAL</t>
  </si>
  <si>
    <t>3503</t>
  </si>
  <si>
    <t>IMPLANTACION Y DIFUSION DE UN NUEVO SISTEMA  DE CONTABILIDAD CON REFERENTE INTERNACIONAL A NIVEL NACIONAL</t>
  </si>
  <si>
    <t>APLICACIÓN  Y CONVERGENCIA HACIA ESTANDARES INTERNACIONALES DE INFORMACION FINANCIERA Y DE ASEGURAMIENTO DE LA INFORMACION A NIVEL NACIONAL</t>
  </si>
  <si>
    <t>SISTEMATIZACIÓN REGISTRO DE PRODUCTORES, IMPORTADORES Y COMERCIALIZADORES DE SUSTANCIAS QUÍMICAS NACIONAL</t>
  </si>
  <si>
    <t>3599</t>
  </si>
  <si>
    <t>FORTALECIMIENTO INSTITUCIONAL A TRAVÉS DE LA ARTICULACIÓN DE LOS PROCESOS CON LA INFRAESTRUCTURA TECNOLÓGICA Y DE INFORMACIÓN PARA EL MINISTERIO DE COMERCIO, INDUSTRIA Y TURISMO.</t>
  </si>
  <si>
    <t>DESARROLLO DE ACCIONES PARA FORTALECER LA GESTION MISIONAL DEL MINISTERIO DE COMERCIO, INDUSTRIA Y TURISMO A NIVEL NACIONAL</t>
  </si>
  <si>
    <t>ASISTENCIA PARA PROCESOS DE ANÁLISIS SECTORIAL  DE TURISMO POR PARTE DE MINCIT A NIVEL   NACIONAL</t>
  </si>
  <si>
    <t>GASTOS DE PERSONAL</t>
  </si>
  <si>
    <t>GASTOS DE FUNCIONAMIENTO</t>
  </si>
  <si>
    <t>GASTOS GENERALES</t>
  </si>
  <si>
    <t>TRANSFERENCIAS CORRIENTES</t>
  </si>
  <si>
    <t xml:space="preserve">TRANSFERENCIAS DE CAPITAL </t>
  </si>
  <si>
    <t xml:space="preserve">GASTOS DE INVERSIÓN </t>
  </si>
  <si>
    <t xml:space="preserve">TRANSFERENCIAS </t>
  </si>
  <si>
    <t xml:space="preserve">TOTAL PRESUPUESTO </t>
  </si>
  <si>
    <t>APROPIACIÓN SIN COMPROMETER</t>
  </si>
  <si>
    <t>MINISTERIO DE COMERCIO INDUSTRIA Y TURISMO</t>
  </si>
  <si>
    <t>EJECUCIÓN PRESUPUESTAL ACUMULADA CON CORTE AL 31 DE DICIEMBRE DE 2018</t>
  </si>
  <si>
    <t>UNIDAD EJECUTORA 3501-01 GESTIÓN GENERAL</t>
  </si>
  <si>
    <t>FECHA DE GENERACIÓN : ENERO 22 DE 2019</t>
  </si>
  <si>
    <t xml:space="preserve">Fuente : Sistema Integrado de Información Financiera SIIF Nación </t>
  </si>
  <si>
    <t>Nota 1:  Ley No. 1873 del 20 de Diciembre de 2017 " Por la cual se decreta el presupuesto de rentas y recursos de capital y ley de apropiaciones para la vigencia fiscal del 1° de Enero al 31 de Diciembre de 2018"</t>
  </si>
  <si>
    <t>Nota 2: Decreto No. 2236 del 27 de Diciembre de 2017 " Por el cual se liquida el Presupuesto General de la Nación para la vigencia fiscal de 2018, se detallan las apropiaciones y se clasifican y definen los gastos"</t>
  </si>
  <si>
    <t>Nota 3: Decreto No. 662 del 17 de abril de 2018 " Por el cual se aplazan unas apropiaciones en el Presupuesto General de la Nación de la vigencia fiscal de 2018"</t>
  </si>
  <si>
    <t>Nota 4: Resolución No.288 del 15 de Agosto de 2018 " Por la cual se sefectúa una distribución del Presupuesto de Inversión contenida en el anexo del Decreto de Liquidación del Presupuesto General de La Nación para la vigencia fiscal 2018"</t>
  </si>
  <si>
    <t>Nota 5: Resolución 2644 del 30 de agosto de 2018 " Por la cual se efectúa una distribución en el Presupuesto de Gastos de Funcionamiento del Ministerio de Hacienda y Crédito Público para la vigencia fiscal de 2018"</t>
  </si>
  <si>
    <t>COMP/  APR</t>
  </si>
  <si>
    <t>OBLIG/ APR</t>
  </si>
  <si>
    <t>PAGO/ APR</t>
  </si>
  <si>
    <t>Nota 6: Resolución 1802  del 14 de Septiembre de 2018 " Por la cual se efectúa una traslado en el Presupuesto de Funcionamiento de la Sección 3501 Ministerio de Comercio Industria y Turismo, Unidad Ejecutora 3501-01 Gestión General en la Vigencia Fiscal de 2018"</t>
  </si>
  <si>
    <t>Nota 7: Decreto 1771 del 17 de Septiembre de 2018 "Por el cual se modifica el detalle del aplazamiento contenido en el Decreto 662 del 17 de abril de 2018"</t>
  </si>
  <si>
    <t>Nota 8: Resolución 3573 del 22 de Octubre de 2018 " Por la cual se efectúa una distribución en el Presupuesto de Gastos de Funcionamiento del Ministerio de Hacienda y Crédito Público para la vigencia fiscal de 2018"</t>
  </si>
  <si>
    <t>Nota 9: Resolución 2350 del 22 de Noviembre de 2018 " Por la cual se efectúa un traslado en el Presupuesto de  Funcionamiento de la Sección 3501 Ministerio de Comercio, Industria y Turismo, Unidad Ejecutora 3501-01 Gestión General en la vigencia fiscal de 2018"</t>
  </si>
  <si>
    <t xml:space="preserve">Nota 11: Decreto No.2470 del 28 de Diciembre de 2018 " Por el cual se reducen unas apropiaciones en el Presupuesto General de la Nación de la vigencia fiscal de 2018 y se dictan otras disposiciones" </t>
  </si>
  <si>
    <t>Nota 10: Resolución 2497 del 14 de diciembre de 2018 " Por la cual se efectúa un traslado  en el Presupuesto de  Funcionamiento de la Sección 3501 Ministerio de Comercio Industria y Turismo, Unidad Ejecutora 3501-01 Gestión General en la vigencia fiscal de 2018"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</si>
</sst>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240A]&quot;$&quot;\ #,##0.00;\(&quot;$&quot;\ #,##0.00\)"/>
    <numFmt numFmtId="165" formatCode="&quot;$&quot;#,##0.00"/>
  </numFmts>
  <fonts count="12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7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5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Continuous" vertical="center" wrapText="1"/>
    </xf>
    <xf numFmtId="10" fontId="1" fillId="0" borderId="0" xfId="0" applyNumberFormat="1" applyFont="1" applyFill="1" applyBorder="1"/>
    <xf numFmtId="0" fontId="1" fillId="0" borderId="0" xfId="0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65" fontId="4" fillId="0" borderId="1" xfId="0" applyNumberFormat="1" applyFont="1" applyFill="1" applyBorder="1" applyAlignment="1">
      <alignment horizontal="right" vertical="center" wrapText="1" readingOrder="1"/>
    </xf>
    <xf numFmtId="165" fontId="5" fillId="0" borderId="1" xfId="0" applyNumberFormat="1" applyFont="1" applyFill="1" applyBorder="1" applyAlignment="1">
      <alignment horizontal="right" vertical="center" wrapText="1"/>
    </xf>
    <xf numFmtId="10" fontId="5" fillId="0" borderId="1" xfId="0" applyNumberFormat="1" applyFont="1" applyFill="1" applyBorder="1" applyAlignment="1">
      <alignment horizontal="right" vertical="center" wrapText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3" fillId="0" borderId="0" xfId="0" applyFont="1"/>
    <xf numFmtId="0" fontId="3" fillId="0" borderId="0" xfId="0" applyFont="1" applyAlignment="1">
      <alignment horizontal="left" readingOrder="1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Continuous" vertical="center" wrapText="1"/>
    </xf>
    <xf numFmtId="165" fontId="11" fillId="2" borderId="1" xfId="0" applyNumberFormat="1" applyFont="1" applyFill="1" applyBorder="1" applyAlignment="1">
      <alignment horizontal="right" vertical="center" wrapText="1"/>
    </xf>
    <xf numFmtId="10" fontId="11" fillId="2" borderId="1" xfId="0" applyNumberFormat="1" applyFont="1" applyFill="1" applyBorder="1" applyAlignment="1">
      <alignment horizontal="right" vertical="center" wrapText="1"/>
    </xf>
    <xf numFmtId="0" fontId="4" fillId="3" borderId="1" xfId="0" applyNumberFormat="1" applyFont="1" applyFill="1" applyBorder="1" applyAlignment="1">
      <alignment horizontal="center" vertical="center" wrapText="1" readingOrder="1"/>
    </xf>
    <xf numFmtId="0" fontId="4" fillId="3" borderId="1" xfId="0" applyNumberFormat="1" applyFont="1" applyFill="1" applyBorder="1" applyAlignment="1">
      <alignment horizontal="left" vertical="center" wrapText="1" readingOrder="1"/>
    </xf>
    <xf numFmtId="164" fontId="4" fillId="3" borderId="1" xfId="0" applyNumberFormat="1" applyFont="1" applyFill="1" applyBorder="1" applyAlignment="1">
      <alignment horizontal="right" vertical="center" wrapText="1" readingOrder="1"/>
    </xf>
    <xf numFmtId="165" fontId="11" fillId="3" borderId="1" xfId="0" applyNumberFormat="1" applyFont="1" applyFill="1" applyBorder="1" applyAlignment="1">
      <alignment horizontal="right" vertical="center" wrapText="1"/>
    </xf>
    <xf numFmtId="10" fontId="11" fillId="3" borderId="1" xfId="0" applyNumberFormat="1" applyFont="1" applyFill="1" applyBorder="1" applyAlignment="1">
      <alignment horizontal="right" vertical="center" wrapText="1"/>
    </xf>
    <xf numFmtId="165" fontId="11" fillId="0" borderId="1" xfId="0" applyNumberFormat="1" applyFont="1" applyFill="1" applyBorder="1" applyAlignment="1">
      <alignment horizontal="right" vertical="center" wrapText="1"/>
    </xf>
    <xf numFmtId="10" fontId="11" fillId="0" borderId="1" xfId="0" applyNumberFormat="1" applyFont="1" applyFill="1" applyBorder="1" applyAlignment="1">
      <alignment horizontal="right" vertical="center" wrapText="1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 readingOrder="1"/>
    </xf>
    <xf numFmtId="0" fontId="7" fillId="4" borderId="1" xfId="0" applyFont="1" applyFill="1" applyBorder="1" applyAlignment="1">
      <alignment horizontal="centerContinuous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9"/>
  <sheetViews>
    <sheetView showGridLines="0" tabSelected="1" workbookViewId="0">
      <selection activeCell="A2" sqref="A2:V2"/>
    </sheetView>
  </sheetViews>
  <sheetFormatPr baseColWidth="10" defaultRowHeight="15"/>
  <cols>
    <col min="1" max="5" width="5.42578125" customWidth="1"/>
    <col min="6" max="6" width="6.5703125" customWidth="1"/>
    <col min="7" max="7" width="4.28515625" customWidth="1"/>
    <col min="8" max="8" width="5.42578125" customWidth="1"/>
    <col min="9" max="9" width="24.28515625" customWidth="1"/>
    <col min="10" max="11" width="18.85546875" customWidth="1"/>
    <col min="12" max="12" width="17.7109375" customWidth="1"/>
    <col min="13" max="13" width="16.85546875" customWidth="1"/>
    <col min="14" max="14" width="17.140625" customWidth="1"/>
    <col min="15" max="15" width="17" customWidth="1"/>
    <col min="16" max="16" width="18.140625" customWidth="1"/>
    <col min="17" max="18" width="17.140625" customWidth="1"/>
    <col min="19" max="19" width="15.42578125" customWidth="1"/>
    <col min="20" max="20" width="7.7109375" customWidth="1"/>
    <col min="21" max="21" width="8" customWidth="1"/>
    <col min="22" max="22" width="7.5703125" customWidth="1"/>
  </cols>
  <sheetData>
    <row r="1" spans="1:23" ht="15.75">
      <c r="A1" s="31" t="s">
        <v>111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3" ht="15.75">
      <c r="A2" s="31" t="s">
        <v>112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</row>
    <row r="3" spans="1:23" ht="15.75">
      <c r="A3" s="31" t="s">
        <v>113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</row>
    <row r="4" spans="1:23" ht="15.75" thickBot="1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 t="s">
        <v>0</v>
      </c>
      <c r="P4" s="1" t="s">
        <v>0</v>
      </c>
      <c r="Q4" s="1" t="s">
        <v>0</v>
      </c>
      <c r="R4" s="1" t="s">
        <v>0</v>
      </c>
      <c r="S4" s="21" t="s">
        <v>114</v>
      </c>
      <c r="T4" s="2"/>
      <c r="U4" s="2"/>
      <c r="V4" s="2"/>
    </row>
    <row r="5" spans="1:23" ht="49.5" customHeight="1" thickTop="1" thickBot="1">
      <c r="A5" s="33" t="s">
        <v>1</v>
      </c>
      <c r="B5" s="33" t="s">
        <v>2</v>
      </c>
      <c r="C5" s="33" t="s">
        <v>3</v>
      </c>
      <c r="D5" s="33" t="s">
        <v>4</v>
      </c>
      <c r="E5" s="33" t="s">
        <v>5</v>
      </c>
      <c r="F5" s="33" t="s">
        <v>6</v>
      </c>
      <c r="G5" s="33" t="s">
        <v>7</v>
      </c>
      <c r="H5" s="33" t="s">
        <v>8</v>
      </c>
      <c r="I5" s="33" t="s">
        <v>9</v>
      </c>
      <c r="J5" s="33" t="s">
        <v>10</v>
      </c>
      <c r="K5" s="33" t="s">
        <v>11</v>
      </c>
      <c r="L5" s="33" t="s">
        <v>12</v>
      </c>
      <c r="M5" s="33" t="s">
        <v>13</v>
      </c>
      <c r="N5" s="33" t="s">
        <v>14</v>
      </c>
      <c r="O5" s="33" t="s">
        <v>15</v>
      </c>
      <c r="P5" s="33" t="s">
        <v>16</v>
      </c>
      <c r="Q5" s="33" t="s">
        <v>17</v>
      </c>
      <c r="R5" s="33" t="s">
        <v>18</v>
      </c>
      <c r="S5" s="34" t="s">
        <v>110</v>
      </c>
      <c r="T5" s="34" t="s">
        <v>121</v>
      </c>
      <c r="U5" s="34" t="s">
        <v>122</v>
      </c>
      <c r="V5" s="34" t="s">
        <v>123</v>
      </c>
    </row>
    <row r="6" spans="1:23" ht="35.1" customHeight="1" thickTop="1" thickBot="1">
      <c r="A6" s="8" t="s">
        <v>19</v>
      </c>
      <c r="B6" s="8"/>
      <c r="C6" s="8"/>
      <c r="D6" s="8"/>
      <c r="E6" s="8"/>
      <c r="F6" s="8"/>
      <c r="G6" s="8"/>
      <c r="H6" s="8"/>
      <c r="I6" s="9" t="s">
        <v>103</v>
      </c>
      <c r="J6" s="10">
        <f>+J7+J14+J17</f>
        <v>349154111598</v>
      </c>
      <c r="K6" s="10">
        <f t="shared" ref="K6:R6" si="0">+K7+K14+K17</f>
        <v>12319157645</v>
      </c>
      <c r="L6" s="10">
        <f t="shared" si="0"/>
        <v>8601157645</v>
      </c>
      <c r="M6" s="10">
        <f t="shared" si="0"/>
        <v>352872111598</v>
      </c>
      <c r="N6" s="10">
        <f t="shared" si="0"/>
        <v>352012589364.09998</v>
      </c>
      <c r="O6" s="10">
        <f t="shared" si="0"/>
        <v>859522233.89999986</v>
      </c>
      <c r="P6" s="10">
        <f t="shared" si="0"/>
        <v>351232462763.66003</v>
      </c>
      <c r="Q6" s="10">
        <f t="shared" si="0"/>
        <v>339495784772.27002</v>
      </c>
      <c r="R6" s="10">
        <f t="shared" si="0"/>
        <v>339495784772.27002</v>
      </c>
      <c r="S6" s="29">
        <f>+M6-P6</f>
        <v>1639648834.3399658</v>
      </c>
      <c r="T6" s="30">
        <f>+P6/M6</f>
        <v>0.99535341904205821</v>
      </c>
      <c r="U6" s="30">
        <f>+Q6/M6</f>
        <v>0.96209298953902989</v>
      </c>
      <c r="V6" s="30">
        <f>+R6/M6</f>
        <v>0.96209298953902989</v>
      </c>
      <c r="W6" s="3"/>
    </row>
    <row r="7" spans="1:23" ht="35.1" customHeight="1" thickTop="1" thickBot="1">
      <c r="A7" s="13" t="s">
        <v>19</v>
      </c>
      <c r="B7" s="13">
        <v>1</v>
      </c>
      <c r="C7" s="13"/>
      <c r="D7" s="13"/>
      <c r="E7" s="13"/>
      <c r="F7" s="13"/>
      <c r="G7" s="13"/>
      <c r="H7" s="13"/>
      <c r="I7" s="14" t="s">
        <v>102</v>
      </c>
      <c r="J7" s="15">
        <f>SUM(J8:J13)</f>
        <v>43192000000</v>
      </c>
      <c r="K7" s="15">
        <f t="shared" ref="K7:R7" si="1">SUM(K8:K13)</f>
        <v>1783686000</v>
      </c>
      <c r="L7" s="15">
        <f t="shared" si="1"/>
        <v>365686000</v>
      </c>
      <c r="M7" s="15">
        <f t="shared" si="1"/>
        <v>44610000000</v>
      </c>
      <c r="N7" s="15">
        <f t="shared" si="1"/>
        <v>44588431619.520004</v>
      </c>
      <c r="O7" s="15">
        <f t="shared" si="1"/>
        <v>21568380.48</v>
      </c>
      <c r="P7" s="15">
        <f t="shared" si="1"/>
        <v>44204244489.559998</v>
      </c>
      <c r="Q7" s="15">
        <f t="shared" si="1"/>
        <v>43274619860.650002</v>
      </c>
      <c r="R7" s="15">
        <f t="shared" si="1"/>
        <v>43274619860.650002</v>
      </c>
      <c r="S7" s="22">
        <f>+M7-P7</f>
        <v>405755510.44000244</v>
      </c>
      <c r="T7" s="23">
        <f>+P7/M7</f>
        <v>0.99090438219143684</v>
      </c>
      <c r="U7" s="23">
        <f>+Q7/M7</f>
        <v>0.97006545305200631</v>
      </c>
      <c r="V7" s="23">
        <f>+R7/M7</f>
        <v>0.97006545305200631</v>
      </c>
      <c r="W7" s="3"/>
    </row>
    <row r="8" spans="1:23" ht="35.1" customHeight="1" thickTop="1" thickBot="1">
      <c r="A8" s="5" t="s">
        <v>19</v>
      </c>
      <c r="B8" s="5" t="s">
        <v>20</v>
      </c>
      <c r="C8" s="5" t="s">
        <v>21</v>
      </c>
      <c r="D8" s="5" t="s">
        <v>20</v>
      </c>
      <c r="E8" s="5" t="s">
        <v>20</v>
      </c>
      <c r="F8" s="5" t="s">
        <v>22</v>
      </c>
      <c r="G8" s="5" t="s">
        <v>23</v>
      </c>
      <c r="H8" s="5" t="s">
        <v>24</v>
      </c>
      <c r="I8" s="6" t="s">
        <v>25</v>
      </c>
      <c r="J8" s="7">
        <v>13249000000</v>
      </c>
      <c r="K8" s="7">
        <v>851000000</v>
      </c>
      <c r="L8" s="7">
        <v>10000000</v>
      </c>
      <c r="M8" s="7">
        <v>14090000000</v>
      </c>
      <c r="N8" s="7">
        <v>14090000000</v>
      </c>
      <c r="O8" s="7">
        <v>0</v>
      </c>
      <c r="P8" s="7">
        <v>14004809137.950001</v>
      </c>
      <c r="Q8" s="7">
        <v>14004809137.950001</v>
      </c>
      <c r="R8" s="7">
        <v>14004809137.950001</v>
      </c>
      <c r="S8" s="11">
        <f t="shared" ref="S8:S64" si="2">+M8-P8</f>
        <v>85190862.049999237</v>
      </c>
      <c r="T8" s="12">
        <f t="shared" ref="T8:T64" si="3">+P8/M8</f>
        <v>0.99395380680979428</v>
      </c>
      <c r="U8" s="12">
        <f t="shared" ref="U8:U64" si="4">+Q8/M8</f>
        <v>0.99395380680979428</v>
      </c>
      <c r="V8" s="12">
        <f t="shared" ref="V8:V64" si="5">+R8/M8</f>
        <v>0.99395380680979428</v>
      </c>
      <c r="W8" s="3"/>
    </row>
    <row r="9" spans="1:23" ht="35.1" customHeight="1" thickTop="1" thickBot="1">
      <c r="A9" s="5" t="s">
        <v>19</v>
      </c>
      <c r="B9" s="5" t="s">
        <v>20</v>
      </c>
      <c r="C9" s="5" t="s">
        <v>21</v>
      </c>
      <c r="D9" s="5" t="s">
        <v>20</v>
      </c>
      <c r="E9" s="5" t="s">
        <v>26</v>
      </c>
      <c r="F9" s="5" t="s">
        <v>22</v>
      </c>
      <c r="G9" s="5" t="s">
        <v>23</v>
      </c>
      <c r="H9" s="5" t="s">
        <v>24</v>
      </c>
      <c r="I9" s="6" t="s">
        <v>27</v>
      </c>
      <c r="J9" s="7">
        <v>2603000000</v>
      </c>
      <c r="K9" s="7">
        <v>55000000</v>
      </c>
      <c r="L9" s="7">
        <v>20000000</v>
      </c>
      <c r="M9" s="7">
        <v>2638000000</v>
      </c>
      <c r="N9" s="7">
        <v>2638000000</v>
      </c>
      <c r="O9" s="7">
        <v>0</v>
      </c>
      <c r="P9" s="7">
        <v>2587934264.5999999</v>
      </c>
      <c r="Q9" s="7">
        <v>2587934264.5999999</v>
      </c>
      <c r="R9" s="7">
        <v>2587934264.5999999</v>
      </c>
      <c r="S9" s="11">
        <f t="shared" si="2"/>
        <v>50065735.400000095</v>
      </c>
      <c r="T9" s="12">
        <f t="shared" si="3"/>
        <v>0.98102132850644419</v>
      </c>
      <c r="U9" s="12">
        <f t="shared" si="4"/>
        <v>0.98102132850644419</v>
      </c>
      <c r="V9" s="12">
        <f t="shared" si="5"/>
        <v>0.98102132850644419</v>
      </c>
      <c r="W9" s="3"/>
    </row>
    <row r="10" spans="1:23" ht="35.1" customHeight="1" thickTop="1" thickBot="1">
      <c r="A10" s="5" t="s">
        <v>19</v>
      </c>
      <c r="B10" s="5" t="s">
        <v>20</v>
      </c>
      <c r="C10" s="5" t="s">
        <v>21</v>
      </c>
      <c r="D10" s="5" t="s">
        <v>20</v>
      </c>
      <c r="E10" s="5" t="s">
        <v>28</v>
      </c>
      <c r="F10" s="5" t="s">
        <v>22</v>
      </c>
      <c r="G10" s="5" t="s">
        <v>23</v>
      </c>
      <c r="H10" s="5" t="s">
        <v>24</v>
      </c>
      <c r="I10" s="6" t="s">
        <v>29</v>
      </c>
      <c r="J10" s="7">
        <v>11259000000</v>
      </c>
      <c r="K10" s="7">
        <v>299000000</v>
      </c>
      <c r="L10" s="7">
        <v>0</v>
      </c>
      <c r="M10" s="7">
        <v>11558000000</v>
      </c>
      <c r="N10" s="7">
        <v>11558000000</v>
      </c>
      <c r="O10" s="7">
        <v>0</v>
      </c>
      <c r="P10" s="7">
        <v>11404980314.950001</v>
      </c>
      <c r="Q10" s="7">
        <v>11356385801.4</v>
      </c>
      <c r="R10" s="7">
        <v>11356385801.4</v>
      </c>
      <c r="S10" s="11">
        <f t="shared" si="2"/>
        <v>153019685.04999924</v>
      </c>
      <c r="T10" s="12">
        <f t="shared" si="3"/>
        <v>0.98676071248918507</v>
      </c>
      <c r="U10" s="12">
        <f t="shared" si="4"/>
        <v>0.98255630744073363</v>
      </c>
      <c r="V10" s="12">
        <f t="shared" si="5"/>
        <v>0.98255630744073363</v>
      </c>
      <c r="W10" s="3"/>
    </row>
    <row r="11" spans="1:23" ht="35.1" customHeight="1" thickTop="1" thickBot="1">
      <c r="A11" s="5" t="s">
        <v>19</v>
      </c>
      <c r="B11" s="5" t="s">
        <v>20</v>
      </c>
      <c r="C11" s="5" t="s">
        <v>21</v>
      </c>
      <c r="D11" s="5" t="s">
        <v>20</v>
      </c>
      <c r="E11" s="5" t="s">
        <v>30</v>
      </c>
      <c r="F11" s="5" t="s">
        <v>22</v>
      </c>
      <c r="G11" s="5" t="s">
        <v>23</v>
      </c>
      <c r="H11" s="5" t="s">
        <v>24</v>
      </c>
      <c r="I11" s="6" t="s">
        <v>31</v>
      </c>
      <c r="J11" s="7">
        <v>568000000</v>
      </c>
      <c r="K11" s="7">
        <v>65686000</v>
      </c>
      <c r="L11" s="7">
        <v>0</v>
      </c>
      <c r="M11" s="7">
        <v>633686000</v>
      </c>
      <c r="N11" s="7">
        <v>633686000</v>
      </c>
      <c r="O11" s="7">
        <v>0</v>
      </c>
      <c r="P11" s="7">
        <v>624406067.02999997</v>
      </c>
      <c r="Q11" s="7">
        <v>564359836.60000002</v>
      </c>
      <c r="R11" s="7">
        <v>564359836.60000002</v>
      </c>
      <c r="S11" s="11">
        <f t="shared" si="2"/>
        <v>9279932.9700000286</v>
      </c>
      <c r="T11" s="12">
        <f t="shared" si="3"/>
        <v>0.98535562886035033</v>
      </c>
      <c r="U11" s="12">
        <f t="shared" si="4"/>
        <v>0.89059855606720051</v>
      </c>
      <c r="V11" s="12">
        <f t="shared" si="5"/>
        <v>0.89059855606720051</v>
      </c>
      <c r="W11" s="3"/>
    </row>
    <row r="12" spans="1:23" ht="35.1" customHeight="1" thickTop="1" thickBot="1">
      <c r="A12" s="5" t="s">
        <v>19</v>
      </c>
      <c r="B12" s="5" t="s">
        <v>20</v>
      </c>
      <c r="C12" s="5" t="s">
        <v>21</v>
      </c>
      <c r="D12" s="5" t="s">
        <v>32</v>
      </c>
      <c r="E12" s="5"/>
      <c r="F12" s="5" t="s">
        <v>22</v>
      </c>
      <c r="G12" s="5" t="s">
        <v>23</v>
      </c>
      <c r="H12" s="5" t="s">
        <v>24</v>
      </c>
      <c r="I12" s="6" t="s">
        <v>33</v>
      </c>
      <c r="J12" s="7">
        <v>8493000000</v>
      </c>
      <c r="K12" s="7">
        <v>0</v>
      </c>
      <c r="L12" s="7">
        <v>335686000</v>
      </c>
      <c r="M12" s="7">
        <v>8157314000</v>
      </c>
      <c r="N12" s="7">
        <v>8135745619.5200005</v>
      </c>
      <c r="O12" s="7">
        <v>21568380.48</v>
      </c>
      <c r="P12" s="7">
        <v>8069158882.0299997</v>
      </c>
      <c r="Q12" s="7">
        <v>7530267872.1000004</v>
      </c>
      <c r="R12" s="7">
        <v>7530267872.1000004</v>
      </c>
      <c r="S12" s="11">
        <f t="shared" si="2"/>
        <v>88155117.970000267</v>
      </c>
      <c r="T12" s="12">
        <f t="shared" si="3"/>
        <v>0.98919311945451649</v>
      </c>
      <c r="U12" s="12">
        <f t="shared" si="4"/>
        <v>0.9231308090015905</v>
      </c>
      <c r="V12" s="12">
        <f t="shared" si="5"/>
        <v>0.9231308090015905</v>
      </c>
      <c r="W12" s="3"/>
    </row>
    <row r="13" spans="1:23" ht="35.1" customHeight="1" thickTop="1" thickBot="1">
      <c r="A13" s="5" t="s">
        <v>19</v>
      </c>
      <c r="B13" s="5" t="s">
        <v>20</v>
      </c>
      <c r="C13" s="5" t="s">
        <v>21</v>
      </c>
      <c r="D13" s="5" t="s">
        <v>28</v>
      </c>
      <c r="E13" s="5"/>
      <c r="F13" s="5" t="s">
        <v>22</v>
      </c>
      <c r="G13" s="5" t="s">
        <v>23</v>
      </c>
      <c r="H13" s="5" t="s">
        <v>24</v>
      </c>
      <c r="I13" s="6" t="s">
        <v>34</v>
      </c>
      <c r="J13" s="7">
        <v>7020000000</v>
      </c>
      <c r="K13" s="7">
        <v>513000000</v>
      </c>
      <c r="L13" s="7">
        <v>0</v>
      </c>
      <c r="M13" s="7">
        <v>7533000000</v>
      </c>
      <c r="N13" s="7">
        <v>7533000000</v>
      </c>
      <c r="O13" s="7">
        <v>0</v>
      </c>
      <c r="P13" s="7">
        <v>7512955823</v>
      </c>
      <c r="Q13" s="7">
        <v>7230862948</v>
      </c>
      <c r="R13" s="7">
        <v>7230862948</v>
      </c>
      <c r="S13" s="11">
        <f t="shared" si="2"/>
        <v>20044177</v>
      </c>
      <c r="T13" s="12">
        <f t="shared" si="3"/>
        <v>0.99733915080313285</v>
      </c>
      <c r="U13" s="12">
        <f t="shared" si="4"/>
        <v>0.95989153697066243</v>
      </c>
      <c r="V13" s="12">
        <f t="shared" si="5"/>
        <v>0.95989153697066243</v>
      </c>
      <c r="W13" s="3"/>
    </row>
    <row r="14" spans="1:23" ht="35.1" customHeight="1" thickTop="1" thickBot="1">
      <c r="A14" s="13" t="s">
        <v>19</v>
      </c>
      <c r="B14" s="13">
        <v>2</v>
      </c>
      <c r="C14" s="13"/>
      <c r="D14" s="13"/>
      <c r="E14" s="13"/>
      <c r="F14" s="13"/>
      <c r="G14" s="13"/>
      <c r="H14" s="13"/>
      <c r="I14" s="14" t="s">
        <v>104</v>
      </c>
      <c r="J14" s="15">
        <f>+J15+J16</f>
        <v>28739350000</v>
      </c>
      <c r="K14" s="15">
        <f>+K15+K16</f>
        <v>1509871428</v>
      </c>
      <c r="L14" s="15">
        <f>+L15+L16</f>
        <v>2650000</v>
      </c>
      <c r="M14" s="15">
        <f t="shared" ref="M14:R14" si="6">+M15+M16</f>
        <v>30246571428</v>
      </c>
      <c r="N14" s="15">
        <f t="shared" si="6"/>
        <v>30128721024.41</v>
      </c>
      <c r="O14" s="15">
        <f t="shared" si="6"/>
        <v>117850403.59</v>
      </c>
      <c r="P14" s="15">
        <f t="shared" si="6"/>
        <v>29732781583.940002</v>
      </c>
      <c r="Q14" s="15">
        <f t="shared" si="6"/>
        <v>28911124981.459999</v>
      </c>
      <c r="R14" s="15">
        <f t="shared" si="6"/>
        <v>28911124981.459999</v>
      </c>
      <c r="S14" s="22">
        <f>+M14-P14</f>
        <v>513789844.05999756</v>
      </c>
      <c r="T14" s="23">
        <f>+P14/M14</f>
        <v>0.98301328647172326</v>
      </c>
      <c r="U14" s="23">
        <f>+Q14/M14</f>
        <v>0.95584800579070772</v>
      </c>
      <c r="V14" s="23">
        <f>+R14/M14</f>
        <v>0.95584800579070772</v>
      </c>
      <c r="W14" s="3"/>
    </row>
    <row r="15" spans="1:23" ht="35.1" customHeight="1" thickTop="1" thickBot="1">
      <c r="A15" s="5" t="s">
        <v>19</v>
      </c>
      <c r="B15" s="5" t="s">
        <v>32</v>
      </c>
      <c r="C15" s="5" t="s">
        <v>21</v>
      </c>
      <c r="D15" s="5" t="s">
        <v>35</v>
      </c>
      <c r="E15" s="5"/>
      <c r="F15" s="5" t="s">
        <v>22</v>
      </c>
      <c r="G15" s="5" t="s">
        <v>23</v>
      </c>
      <c r="H15" s="5" t="s">
        <v>24</v>
      </c>
      <c r="I15" s="6" t="s">
        <v>36</v>
      </c>
      <c r="J15" s="7">
        <v>17004000000</v>
      </c>
      <c r="K15" s="7">
        <v>452650000</v>
      </c>
      <c r="L15" s="7">
        <v>0</v>
      </c>
      <c r="M15" s="7">
        <v>17456650000</v>
      </c>
      <c r="N15" s="7">
        <v>17454679903</v>
      </c>
      <c r="O15" s="7">
        <v>1970097</v>
      </c>
      <c r="P15" s="7">
        <v>17454679903</v>
      </c>
      <c r="Q15" s="7">
        <v>17454679903</v>
      </c>
      <c r="R15" s="7">
        <v>17454679903</v>
      </c>
      <c r="S15" s="11">
        <f t="shared" si="2"/>
        <v>1970097</v>
      </c>
      <c r="T15" s="12">
        <f t="shared" si="3"/>
        <v>0.9998871434668164</v>
      </c>
      <c r="U15" s="12">
        <f t="shared" si="4"/>
        <v>0.9998871434668164</v>
      </c>
      <c r="V15" s="12">
        <f t="shared" si="5"/>
        <v>0.9998871434668164</v>
      </c>
      <c r="W15" s="3"/>
    </row>
    <row r="16" spans="1:23" ht="35.1" customHeight="1" thickTop="1" thickBot="1">
      <c r="A16" s="5" t="s">
        <v>19</v>
      </c>
      <c r="B16" s="5" t="s">
        <v>32</v>
      </c>
      <c r="C16" s="5" t="s">
        <v>21</v>
      </c>
      <c r="D16" s="5" t="s">
        <v>26</v>
      </c>
      <c r="E16" s="5"/>
      <c r="F16" s="5" t="s">
        <v>22</v>
      </c>
      <c r="G16" s="5" t="s">
        <v>23</v>
      </c>
      <c r="H16" s="5" t="s">
        <v>24</v>
      </c>
      <c r="I16" s="6" t="s">
        <v>37</v>
      </c>
      <c r="J16" s="7">
        <v>11735350000</v>
      </c>
      <c r="K16" s="7">
        <v>1057221428</v>
      </c>
      <c r="L16" s="7">
        <v>2650000</v>
      </c>
      <c r="M16" s="7">
        <v>12789921428</v>
      </c>
      <c r="N16" s="7">
        <v>12674041121.41</v>
      </c>
      <c r="O16" s="7">
        <v>115880306.59</v>
      </c>
      <c r="P16" s="7">
        <v>12278101680.940001</v>
      </c>
      <c r="Q16" s="7">
        <v>11456445078.459999</v>
      </c>
      <c r="R16" s="7">
        <v>11456445078.459999</v>
      </c>
      <c r="S16" s="11">
        <f t="shared" si="2"/>
        <v>511819747.05999947</v>
      </c>
      <c r="T16" s="12">
        <f t="shared" si="3"/>
        <v>0.95998257300162049</v>
      </c>
      <c r="U16" s="12">
        <f t="shared" si="4"/>
        <v>0.8957400671265483</v>
      </c>
      <c r="V16" s="12">
        <f t="shared" si="5"/>
        <v>0.8957400671265483</v>
      </c>
      <c r="W16" s="3"/>
    </row>
    <row r="17" spans="1:23" ht="35.1" customHeight="1" thickTop="1" thickBot="1">
      <c r="A17" s="13" t="s">
        <v>19</v>
      </c>
      <c r="B17" s="13"/>
      <c r="C17" s="13"/>
      <c r="D17" s="13"/>
      <c r="E17" s="13"/>
      <c r="F17" s="13"/>
      <c r="G17" s="13"/>
      <c r="H17" s="13"/>
      <c r="I17" s="14" t="s">
        <v>108</v>
      </c>
      <c r="J17" s="15">
        <f>+J18+J31</f>
        <v>277222761598</v>
      </c>
      <c r="K17" s="15">
        <f t="shared" ref="K17:R17" si="7">+K18+K31</f>
        <v>9025600217</v>
      </c>
      <c r="L17" s="15">
        <f t="shared" si="7"/>
        <v>8232821645</v>
      </c>
      <c r="M17" s="15">
        <f t="shared" si="7"/>
        <v>278015540170</v>
      </c>
      <c r="N17" s="15">
        <f t="shared" si="7"/>
        <v>277295436720.16998</v>
      </c>
      <c r="O17" s="15">
        <f t="shared" si="7"/>
        <v>720103449.82999992</v>
      </c>
      <c r="P17" s="15">
        <f t="shared" si="7"/>
        <v>277295436690.16003</v>
      </c>
      <c r="Q17" s="15">
        <f t="shared" si="7"/>
        <v>267310039930.16</v>
      </c>
      <c r="R17" s="15">
        <f t="shared" si="7"/>
        <v>267310039930.16</v>
      </c>
      <c r="S17" s="22">
        <f t="shared" si="2"/>
        <v>720103479.83996582</v>
      </c>
      <c r="T17" s="23">
        <f t="shared" si="3"/>
        <v>0.9974098445022187</v>
      </c>
      <c r="U17" s="23">
        <f t="shared" si="4"/>
        <v>0.96149315885977515</v>
      </c>
      <c r="V17" s="23">
        <f t="shared" si="5"/>
        <v>0.96149315885977515</v>
      </c>
      <c r="W17" s="3"/>
    </row>
    <row r="18" spans="1:23" ht="35.1" customHeight="1" thickTop="1" thickBot="1">
      <c r="A18" s="24" t="s">
        <v>19</v>
      </c>
      <c r="B18" s="24">
        <v>3</v>
      </c>
      <c r="C18" s="24"/>
      <c r="D18" s="24"/>
      <c r="E18" s="24"/>
      <c r="F18" s="24"/>
      <c r="G18" s="24"/>
      <c r="H18" s="24"/>
      <c r="I18" s="25" t="s">
        <v>105</v>
      </c>
      <c r="J18" s="26">
        <f>SUM(J19:J30)</f>
        <v>85305053502</v>
      </c>
      <c r="K18" s="26">
        <f t="shared" ref="K18:R18" si="8">SUM(K19:K30)</f>
        <v>6725600217</v>
      </c>
      <c r="L18" s="26">
        <f t="shared" si="8"/>
        <v>8232821645</v>
      </c>
      <c r="M18" s="26">
        <f t="shared" si="8"/>
        <v>83797832074</v>
      </c>
      <c r="N18" s="26">
        <f t="shared" si="8"/>
        <v>83077728624.169998</v>
      </c>
      <c r="O18" s="26">
        <f t="shared" si="8"/>
        <v>720103449.82999992</v>
      </c>
      <c r="P18" s="26">
        <f t="shared" si="8"/>
        <v>83077728594.160004</v>
      </c>
      <c r="Q18" s="26">
        <f t="shared" si="8"/>
        <v>74637331834.160004</v>
      </c>
      <c r="R18" s="26">
        <f t="shared" si="8"/>
        <v>74637331834.160004</v>
      </c>
      <c r="S18" s="27">
        <f t="shared" si="2"/>
        <v>720103479.83999634</v>
      </c>
      <c r="T18" s="28">
        <f t="shared" si="3"/>
        <v>0.99140665740368927</v>
      </c>
      <c r="U18" s="28">
        <f t="shared" si="4"/>
        <v>0.89068332660741678</v>
      </c>
      <c r="V18" s="28">
        <f t="shared" si="5"/>
        <v>0.89068332660741678</v>
      </c>
      <c r="W18" s="3"/>
    </row>
    <row r="19" spans="1:23" ht="35.1" customHeight="1" thickTop="1" thickBot="1">
      <c r="A19" s="5" t="s">
        <v>19</v>
      </c>
      <c r="B19" s="5" t="s">
        <v>35</v>
      </c>
      <c r="C19" s="5" t="s">
        <v>32</v>
      </c>
      <c r="D19" s="5" t="s">
        <v>20</v>
      </c>
      <c r="E19" s="5" t="s">
        <v>20</v>
      </c>
      <c r="F19" s="5" t="s">
        <v>22</v>
      </c>
      <c r="G19" s="5" t="s">
        <v>38</v>
      </c>
      <c r="H19" s="5" t="s">
        <v>39</v>
      </c>
      <c r="I19" s="6" t="s">
        <v>40</v>
      </c>
      <c r="J19" s="7">
        <v>855000000</v>
      </c>
      <c r="K19" s="7">
        <v>0</v>
      </c>
      <c r="L19" s="7">
        <v>0</v>
      </c>
      <c r="M19" s="7">
        <v>855000000</v>
      </c>
      <c r="N19" s="7">
        <v>832742793</v>
      </c>
      <c r="O19" s="7">
        <v>22257207</v>
      </c>
      <c r="P19" s="7">
        <v>832742793</v>
      </c>
      <c r="Q19" s="7">
        <v>832742793</v>
      </c>
      <c r="R19" s="7">
        <v>832742793</v>
      </c>
      <c r="S19" s="11">
        <f t="shared" si="2"/>
        <v>22257207</v>
      </c>
      <c r="T19" s="12">
        <f t="shared" si="3"/>
        <v>0.97396817894736842</v>
      </c>
      <c r="U19" s="12">
        <f t="shared" si="4"/>
        <v>0.97396817894736842</v>
      </c>
      <c r="V19" s="12">
        <f t="shared" si="5"/>
        <v>0.97396817894736842</v>
      </c>
      <c r="W19" s="3"/>
    </row>
    <row r="20" spans="1:23" ht="48.75" customHeight="1" thickTop="1" thickBot="1">
      <c r="A20" s="5" t="s">
        <v>19</v>
      </c>
      <c r="B20" s="5" t="s">
        <v>35</v>
      </c>
      <c r="C20" s="5" t="s">
        <v>26</v>
      </c>
      <c r="D20" s="5" t="s">
        <v>20</v>
      </c>
      <c r="E20" s="5" t="s">
        <v>41</v>
      </c>
      <c r="F20" s="5" t="s">
        <v>22</v>
      </c>
      <c r="G20" s="5" t="s">
        <v>23</v>
      </c>
      <c r="H20" s="5" t="s">
        <v>24</v>
      </c>
      <c r="I20" s="6" t="s">
        <v>42</v>
      </c>
      <c r="J20" s="7">
        <v>30435723</v>
      </c>
      <c r="K20" s="7">
        <v>0</v>
      </c>
      <c r="L20" s="7">
        <v>0</v>
      </c>
      <c r="M20" s="7">
        <v>30435723</v>
      </c>
      <c r="N20" s="7">
        <v>30435723</v>
      </c>
      <c r="O20" s="7">
        <v>0</v>
      </c>
      <c r="P20" s="7">
        <v>30435723</v>
      </c>
      <c r="Q20" s="7">
        <v>0</v>
      </c>
      <c r="R20" s="7">
        <v>0</v>
      </c>
      <c r="S20" s="11">
        <f t="shared" si="2"/>
        <v>0</v>
      </c>
      <c r="T20" s="12">
        <f t="shared" si="3"/>
        <v>1</v>
      </c>
      <c r="U20" s="12">
        <f t="shared" si="4"/>
        <v>0</v>
      </c>
      <c r="V20" s="12">
        <f t="shared" si="5"/>
        <v>0</v>
      </c>
      <c r="W20" s="3"/>
    </row>
    <row r="21" spans="1:23" ht="35.1" customHeight="1" thickTop="1" thickBot="1">
      <c r="A21" s="5" t="s">
        <v>19</v>
      </c>
      <c r="B21" s="5" t="s">
        <v>35</v>
      </c>
      <c r="C21" s="5" t="s">
        <v>26</v>
      </c>
      <c r="D21" s="5" t="s">
        <v>20</v>
      </c>
      <c r="E21" s="5" t="s">
        <v>43</v>
      </c>
      <c r="F21" s="5" t="s">
        <v>22</v>
      </c>
      <c r="G21" s="5" t="s">
        <v>23</v>
      </c>
      <c r="H21" s="5" t="s">
        <v>24</v>
      </c>
      <c r="I21" s="6" t="s">
        <v>44</v>
      </c>
      <c r="J21" s="7">
        <v>1317735051</v>
      </c>
      <c r="K21" s="7">
        <v>364214880</v>
      </c>
      <c r="L21" s="7">
        <v>0</v>
      </c>
      <c r="M21" s="7">
        <v>1681949931</v>
      </c>
      <c r="N21" s="7">
        <v>1681949931</v>
      </c>
      <c r="O21" s="7">
        <v>0</v>
      </c>
      <c r="P21" s="7">
        <v>1681949931</v>
      </c>
      <c r="Q21" s="7">
        <v>1317735051</v>
      </c>
      <c r="R21" s="7">
        <v>1317735051</v>
      </c>
      <c r="S21" s="11">
        <f t="shared" si="2"/>
        <v>0</v>
      </c>
      <c r="T21" s="12">
        <f t="shared" si="3"/>
        <v>1</v>
      </c>
      <c r="U21" s="12">
        <f t="shared" si="4"/>
        <v>0.78345676450460289</v>
      </c>
      <c r="V21" s="12">
        <f t="shared" si="5"/>
        <v>0.78345676450460289</v>
      </c>
      <c r="W21" s="3"/>
    </row>
    <row r="22" spans="1:23" ht="50.25" customHeight="1" thickTop="1" thickBot="1">
      <c r="A22" s="5" t="s">
        <v>19</v>
      </c>
      <c r="B22" s="5" t="s">
        <v>35</v>
      </c>
      <c r="C22" s="5" t="s">
        <v>26</v>
      </c>
      <c r="D22" s="5" t="s">
        <v>20</v>
      </c>
      <c r="E22" s="5" t="s">
        <v>45</v>
      </c>
      <c r="F22" s="5" t="s">
        <v>22</v>
      </c>
      <c r="G22" s="5" t="s">
        <v>23</v>
      </c>
      <c r="H22" s="5" t="s">
        <v>24</v>
      </c>
      <c r="I22" s="6" t="s">
        <v>46</v>
      </c>
      <c r="J22" s="7">
        <v>153199141</v>
      </c>
      <c r="K22" s="7">
        <v>92511332</v>
      </c>
      <c r="L22" s="7">
        <v>0</v>
      </c>
      <c r="M22" s="7">
        <v>245710473</v>
      </c>
      <c r="N22" s="7">
        <v>245710473</v>
      </c>
      <c r="O22" s="7">
        <v>0</v>
      </c>
      <c r="P22" s="7">
        <v>245710473</v>
      </c>
      <c r="Q22" s="7">
        <v>153199141</v>
      </c>
      <c r="R22" s="7">
        <v>153199141</v>
      </c>
      <c r="S22" s="11">
        <f t="shared" si="2"/>
        <v>0</v>
      </c>
      <c r="T22" s="12">
        <f t="shared" si="3"/>
        <v>1</v>
      </c>
      <c r="U22" s="12">
        <f t="shared" si="4"/>
        <v>0.62349455084073691</v>
      </c>
      <c r="V22" s="12">
        <f t="shared" si="5"/>
        <v>0.62349455084073691</v>
      </c>
      <c r="W22" s="3"/>
    </row>
    <row r="23" spans="1:23" ht="44.25" customHeight="1" thickTop="1" thickBot="1">
      <c r="A23" s="5" t="s">
        <v>19</v>
      </c>
      <c r="B23" s="5" t="s">
        <v>35</v>
      </c>
      <c r="C23" s="5" t="s">
        <v>26</v>
      </c>
      <c r="D23" s="5" t="s">
        <v>20</v>
      </c>
      <c r="E23" s="5" t="s">
        <v>47</v>
      </c>
      <c r="F23" s="5" t="s">
        <v>22</v>
      </c>
      <c r="G23" s="5" t="s">
        <v>23</v>
      </c>
      <c r="H23" s="5" t="s">
        <v>24</v>
      </c>
      <c r="I23" s="6" t="s">
        <v>48</v>
      </c>
      <c r="J23" s="7">
        <v>4032646632</v>
      </c>
      <c r="K23" s="7">
        <v>3120019268</v>
      </c>
      <c r="L23" s="7">
        <v>0</v>
      </c>
      <c r="M23" s="7">
        <v>7152665900</v>
      </c>
      <c r="N23" s="7">
        <v>7152665900</v>
      </c>
      <c r="O23" s="7">
        <v>0</v>
      </c>
      <c r="P23" s="7">
        <v>7152665900</v>
      </c>
      <c r="Q23" s="7">
        <v>1554500000</v>
      </c>
      <c r="R23" s="7">
        <v>1554500000</v>
      </c>
      <c r="S23" s="11">
        <f t="shared" si="2"/>
        <v>0</v>
      </c>
      <c r="T23" s="12">
        <f t="shared" si="3"/>
        <v>1</v>
      </c>
      <c r="U23" s="12">
        <f t="shared" si="4"/>
        <v>0.2173315546585225</v>
      </c>
      <c r="V23" s="12">
        <f t="shared" si="5"/>
        <v>0.2173315546585225</v>
      </c>
      <c r="W23" s="3"/>
    </row>
    <row r="24" spans="1:23" ht="35.1" customHeight="1" thickTop="1" thickBot="1">
      <c r="A24" s="5" t="s">
        <v>19</v>
      </c>
      <c r="B24" s="5" t="s">
        <v>35</v>
      </c>
      <c r="C24" s="5" t="s">
        <v>26</v>
      </c>
      <c r="D24" s="5" t="s">
        <v>20</v>
      </c>
      <c r="E24" s="5" t="s">
        <v>49</v>
      </c>
      <c r="F24" s="5" t="s">
        <v>22</v>
      </c>
      <c r="G24" s="5" t="s">
        <v>23</v>
      </c>
      <c r="H24" s="5" t="s">
        <v>24</v>
      </c>
      <c r="I24" s="6" t="s">
        <v>50</v>
      </c>
      <c r="J24" s="7">
        <v>971814405</v>
      </c>
      <c r="K24" s="7">
        <v>1383254520</v>
      </c>
      <c r="L24" s="7">
        <v>0</v>
      </c>
      <c r="M24" s="7">
        <v>2355068925</v>
      </c>
      <c r="N24" s="7">
        <v>2355068925</v>
      </c>
      <c r="O24" s="7">
        <v>0</v>
      </c>
      <c r="P24" s="7">
        <v>2355068925</v>
      </c>
      <c r="Q24" s="7">
        <v>0</v>
      </c>
      <c r="R24" s="7">
        <v>0</v>
      </c>
      <c r="S24" s="11">
        <f t="shared" si="2"/>
        <v>0</v>
      </c>
      <c r="T24" s="12">
        <f t="shared" si="3"/>
        <v>1</v>
      </c>
      <c r="U24" s="12">
        <f t="shared" si="4"/>
        <v>0</v>
      </c>
      <c r="V24" s="12">
        <f t="shared" si="5"/>
        <v>0</v>
      </c>
      <c r="W24" s="3"/>
    </row>
    <row r="25" spans="1:23" ht="35.1" customHeight="1" thickTop="1" thickBot="1">
      <c r="A25" s="5" t="s">
        <v>19</v>
      </c>
      <c r="B25" s="5" t="s">
        <v>35</v>
      </c>
      <c r="C25" s="5" t="s">
        <v>28</v>
      </c>
      <c r="D25" s="5" t="s">
        <v>20</v>
      </c>
      <c r="E25" s="5" t="s">
        <v>28</v>
      </c>
      <c r="F25" s="5" t="s">
        <v>22</v>
      </c>
      <c r="G25" s="5" t="s">
        <v>23</v>
      </c>
      <c r="H25" s="5" t="s">
        <v>24</v>
      </c>
      <c r="I25" s="6" t="s">
        <v>51</v>
      </c>
      <c r="J25" s="7">
        <v>662000000</v>
      </c>
      <c r="K25" s="7">
        <v>1765600217</v>
      </c>
      <c r="L25" s="7">
        <v>0</v>
      </c>
      <c r="M25" s="7">
        <v>2427600217</v>
      </c>
      <c r="N25" s="7">
        <v>2169002000</v>
      </c>
      <c r="O25" s="7">
        <v>258598217</v>
      </c>
      <c r="P25" s="7">
        <v>2169002000</v>
      </c>
      <c r="Q25" s="7">
        <v>2169002000</v>
      </c>
      <c r="R25" s="7">
        <v>2169002000</v>
      </c>
      <c r="S25" s="11">
        <f t="shared" si="2"/>
        <v>258598217</v>
      </c>
      <c r="T25" s="12">
        <f t="shared" si="3"/>
        <v>0.89347578106597281</v>
      </c>
      <c r="U25" s="12">
        <f t="shared" si="4"/>
        <v>0.89347578106597281</v>
      </c>
      <c r="V25" s="12">
        <f t="shared" si="5"/>
        <v>0.89347578106597281</v>
      </c>
      <c r="W25" s="3"/>
    </row>
    <row r="26" spans="1:23" ht="35.1" customHeight="1" thickTop="1" thickBot="1">
      <c r="A26" s="5" t="s">
        <v>19</v>
      </c>
      <c r="B26" s="5" t="s">
        <v>35</v>
      </c>
      <c r="C26" s="5" t="s">
        <v>28</v>
      </c>
      <c r="D26" s="5" t="s">
        <v>20</v>
      </c>
      <c r="E26" s="5" t="s">
        <v>52</v>
      </c>
      <c r="F26" s="5" t="s">
        <v>22</v>
      </c>
      <c r="G26" s="5" t="s">
        <v>23</v>
      </c>
      <c r="H26" s="5" t="s">
        <v>24</v>
      </c>
      <c r="I26" s="6" t="s">
        <v>53</v>
      </c>
      <c r="J26" s="7">
        <v>257000000</v>
      </c>
      <c r="K26" s="7">
        <v>0</v>
      </c>
      <c r="L26" s="7">
        <v>0</v>
      </c>
      <c r="M26" s="7">
        <v>257000000</v>
      </c>
      <c r="N26" s="7">
        <v>146324863</v>
      </c>
      <c r="O26" s="7">
        <v>110675137</v>
      </c>
      <c r="P26" s="7">
        <v>146324863</v>
      </c>
      <c r="Q26" s="7">
        <v>146324863</v>
      </c>
      <c r="R26" s="7">
        <v>146324863</v>
      </c>
      <c r="S26" s="11">
        <f t="shared" si="2"/>
        <v>110675137</v>
      </c>
      <c r="T26" s="12">
        <f t="shared" si="3"/>
        <v>0.56935744357976659</v>
      </c>
      <c r="U26" s="12">
        <f t="shared" si="4"/>
        <v>0.56935744357976659</v>
      </c>
      <c r="V26" s="12">
        <f t="shared" si="5"/>
        <v>0.56935744357976659</v>
      </c>
      <c r="W26" s="3"/>
    </row>
    <row r="27" spans="1:23" ht="35.1" customHeight="1" thickTop="1" thickBot="1">
      <c r="A27" s="5" t="s">
        <v>19</v>
      </c>
      <c r="B27" s="5" t="s">
        <v>35</v>
      </c>
      <c r="C27" s="5" t="s">
        <v>28</v>
      </c>
      <c r="D27" s="5" t="s">
        <v>20</v>
      </c>
      <c r="E27" s="5" t="s">
        <v>54</v>
      </c>
      <c r="F27" s="5" t="s">
        <v>22</v>
      </c>
      <c r="G27" s="5" t="s">
        <v>23</v>
      </c>
      <c r="H27" s="5" t="s">
        <v>24</v>
      </c>
      <c r="I27" s="6" t="s">
        <v>55</v>
      </c>
      <c r="J27" s="7">
        <v>4000000</v>
      </c>
      <c r="K27" s="7">
        <v>0</v>
      </c>
      <c r="L27" s="7">
        <v>0</v>
      </c>
      <c r="M27" s="7">
        <v>4000000</v>
      </c>
      <c r="N27" s="7">
        <v>2125000</v>
      </c>
      <c r="O27" s="7">
        <v>1875000</v>
      </c>
      <c r="P27" s="7">
        <v>2125000</v>
      </c>
      <c r="Q27" s="7">
        <v>2125000</v>
      </c>
      <c r="R27" s="7">
        <v>2125000</v>
      </c>
      <c r="S27" s="11">
        <f t="shared" si="2"/>
        <v>1875000</v>
      </c>
      <c r="T27" s="12">
        <f t="shared" si="3"/>
        <v>0.53125</v>
      </c>
      <c r="U27" s="12">
        <f t="shared" si="4"/>
        <v>0.53125</v>
      </c>
      <c r="V27" s="12">
        <f t="shared" si="5"/>
        <v>0.53125</v>
      </c>
      <c r="W27" s="3"/>
    </row>
    <row r="28" spans="1:23" ht="43.5" customHeight="1" thickTop="1" thickBot="1">
      <c r="A28" s="5" t="s">
        <v>19</v>
      </c>
      <c r="B28" s="5" t="s">
        <v>35</v>
      </c>
      <c r="C28" s="5" t="s">
        <v>28</v>
      </c>
      <c r="D28" s="5" t="s">
        <v>20</v>
      </c>
      <c r="E28" s="5" t="s">
        <v>56</v>
      </c>
      <c r="F28" s="5" t="s">
        <v>22</v>
      </c>
      <c r="G28" s="5" t="s">
        <v>23</v>
      </c>
      <c r="H28" s="5" t="s">
        <v>24</v>
      </c>
      <c r="I28" s="6" t="s">
        <v>57</v>
      </c>
      <c r="J28" s="7">
        <v>46200000000</v>
      </c>
      <c r="K28" s="7">
        <v>0</v>
      </c>
      <c r="L28" s="7">
        <v>7748821645</v>
      </c>
      <c r="M28" s="7">
        <v>38451178355</v>
      </c>
      <c r="N28" s="7">
        <v>38450979986.980003</v>
      </c>
      <c r="O28" s="7">
        <v>198368.02</v>
      </c>
      <c r="P28" s="7">
        <v>38450979986.980003</v>
      </c>
      <c r="Q28" s="7">
        <v>38450979986.980003</v>
      </c>
      <c r="R28" s="7">
        <v>38450979986.980003</v>
      </c>
      <c r="S28" s="11">
        <f t="shared" si="2"/>
        <v>198368.01999664307</v>
      </c>
      <c r="T28" s="12">
        <f t="shared" si="3"/>
        <v>0.99999484104184888</v>
      </c>
      <c r="U28" s="12">
        <f t="shared" si="4"/>
        <v>0.99999484104184888</v>
      </c>
      <c r="V28" s="12">
        <f t="shared" si="5"/>
        <v>0.99999484104184888</v>
      </c>
      <c r="W28" s="3"/>
    </row>
    <row r="29" spans="1:23" ht="35.1" customHeight="1" thickTop="1" thickBot="1">
      <c r="A29" s="5" t="s">
        <v>19</v>
      </c>
      <c r="B29" s="5" t="s">
        <v>35</v>
      </c>
      <c r="C29" s="5" t="s">
        <v>28</v>
      </c>
      <c r="D29" s="5" t="s">
        <v>20</v>
      </c>
      <c r="E29" s="5" t="s">
        <v>58</v>
      </c>
      <c r="F29" s="5" t="s">
        <v>22</v>
      </c>
      <c r="G29" s="5" t="s">
        <v>23</v>
      </c>
      <c r="H29" s="5" t="s">
        <v>24</v>
      </c>
      <c r="I29" s="6" t="s">
        <v>59</v>
      </c>
      <c r="J29" s="7">
        <v>30450000000</v>
      </c>
      <c r="K29" s="7">
        <v>0</v>
      </c>
      <c r="L29" s="7">
        <v>484000000</v>
      </c>
      <c r="M29" s="7">
        <v>29966000000</v>
      </c>
      <c r="N29" s="7">
        <v>29961707043.82</v>
      </c>
      <c r="O29" s="7">
        <v>4292956.18</v>
      </c>
      <c r="P29" s="7">
        <v>29961707043.82</v>
      </c>
      <c r="Q29" s="7">
        <v>29961707043.82</v>
      </c>
      <c r="R29" s="7">
        <v>29961707043.82</v>
      </c>
      <c r="S29" s="11">
        <f t="shared" si="2"/>
        <v>4292956.1800003052</v>
      </c>
      <c r="T29" s="12">
        <f t="shared" si="3"/>
        <v>0.99985673909831141</v>
      </c>
      <c r="U29" s="12">
        <f t="shared" si="4"/>
        <v>0.99985673909831141</v>
      </c>
      <c r="V29" s="12">
        <f t="shared" si="5"/>
        <v>0.99985673909831141</v>
      </c>
      <c r="W29" s="3"/>
    </row>
    <row r="30" spans="1:23" ht="35.1" customHeight="1" thickTop="1" thickBot="1">
      <c r="A30" s="5" t="s">
        <v>19</v>
      </c>
      <c r="B30" s="5" t="s">
        <v>35</v>
      </c>
      <c r="C30" s="5" t="s">
        <v>60</v>
      </c>
      <c r="D30" s="5" t="s">
        <v>20</v>
      </c>
      <c r="E30" s="5" t="s">
        <v>20</v>
      </c>
      <c r="F30" s="5" t="s">
        <v>22</v>
      </c>
      <c r="G30" s="5" t="s">
        <v>23</v>
      </c>
      <c r="H30" s="5" t="s">
        <v>24</v>
      </c>
      <c r="I30" s="6" t="s">
        <v>61</v>
      </c>
      <c r="J30" s="7">
        <v>371222550</v>
      </c>
      <c r="K30" s="7">
        <v>0</v>
      </c>
      <c r="L30" s="7">
        <v>0</v>
      </c>
      <c r="M30" s="7">
        <v>371222550</v>
      </c>
      <c r="N30" s="7">
        <v>49015985.369999997</v>
      </c>
      <c r="O30" s="7">
        <v>322206564.63</v>
      </c>
      <c r="P30" s="7">
        <v>49015955.359999999</v>
      </c>
      <c r="Q30" s="7">
        <v>49015955.359999999</v>
      </c>
      <c r="R30" s="7">
        <v>49015955.359999999</v>
      </c>
      <c r="S30" s="11">
        <f t="shared" si="2"/>
        <v>322206594.63999999</v>
      </c>
      <c r="T30" s="12">
        <f t="shared" si="3"/>
        <v>0.13203927229097479</v>
      </c>
      <c r="U30" s="12">
        <f t="shared" si="4"/>
        <v>0.13203927229097479</v>
      </c>
      <c r="V30" s="12">
        <f t="shared" si="5"/>
        <v>0.13203927229097479</v>
      </c>
      <c r="W30" s="3"/>
    </row>
    <row r="31" spans="1:23" ht="35.1" customHeight="1" thickTop="1" thickBot="1">
      <c r="A31" s="24" t="s">
        <v>19</v>
      </c>
      <c r="B31" s="24">
        <v>4</v>
      </c>
      <c r="C31" s="24"/>
      <c r="D31" s="24"/>
      <c r="E31" s="24"/>
      <c r="F31" s="24"/>
      <c r="G31" s="24"/>
      <c r="H31" s="24"/>
      <c r="I31" s="25" t="s">
        <v>106</v>
      </c>
      <c r="J31" s="26">
        <f>SUM(J32:J35)</f>
        <v>191917708096</v>
      </c>
      <c r="K31" s="26">
        <f t="shared" ref="K31:R31" si="9">SUM(K32:K35)</f>
        <v>2300000000</v>
      </c>
      <c r="L31" s="26">
        <f t="shared" si="9"/>
        <v>0</v>
      </c>
      <c r="M31" s="26">
        <f t="shared" si="9"/>
        <v>194217708096</v>
      </c>
      <c r="N31" s="26">
        <f t="shared" si="9"/>
        <v>194217708096</v>
      </c>
      <c r="O31" s="26">
        <f t="shared" si="9"/>
        <v>0</v>
      </c>
      <c r="P31" s="26">
        <f t="shared" si="9"/>
        <v>194217708096</v>
      </c>
      <c r="Q31" s="26">
        <f t="shared" si="9"/>
        <v>192672708096</v>
      </c>
      <c r="R31" s="26">
        <f t="shared" si="9"/>
        <v>192672708096</v>
      </c>
      <c r="S31" s="27">
        <f t="shared" si="2"/>
        <v>0</v>
      </c>
      <c r="T31" s="28">
        <f t="shared" si="3"/>
        <v>1</v>
      </c>
      <c r="U31" s="28">
        <f t="shared" si="4"/>
        <v>0.99204500961757658</v>
      </c>
      <c r="V31" s="28">
        <f t="shared" si="5"/>
        <v>0.99204500961757658</v>
      </c>
      <c r="W31" s="3"/>
    </row>
    <row r="32" spans="1:23" ht="63.75" customHeight="1" thickTop="1" thickBot="1">
      <c r="A32" s="5" t="s">
        <v>19</v>
      </c>
      <c r="B32" s="5" t="s">
        <v>26</v>
      </c>
      <c r="C32" s="5" t="s">
        <v>32</v>
      </c>
      <c r="D32" s="5" t="s">
        <v>20</v>
      </c>
      <c r="E32" s="5" t="s">
        <v>56</v>
      </c>
      <c r="F32" s="5" t="s">
        <v>22</v>
      </c>
      <c r="G32" s="5" t="s">
        <v>23</v>
      </c>
      <c r="H32" s="5" t="s">
        <v>24</v>
      </c>
      <c r="I32" s="6" t="s">
        <v>62</v>
      </c>
      <c r="J32" s="7">
        <v>139872454048</v>
      </c>
      <c r="K32" s="7">
        <v>300000000</v>
      </c>
      <c r="L32" s="7">
        <v>0</v>
      </c>
      <c r="M32" s="7">
        <v>140172454048</v>
      </c>
      <c r="N32" s="7">
        <v>140172454048</v>
      </c>
      <c r="O32" s="7">
        <v>0</v>
      </c>
      <c r="P32" s="7">
        <v>140172454048</v>
      </c>
      <c r="Q32" s="7">
        <v>139872454048</v>
      </c>
      <c r="R32" s="7">
        <v>139872454048</v>
      </c>
      <c r="S32" s="11">
        <f t="shared" si="2"/>
        <v>0</v>
      </c>
      <c r="T32" s="12">
        <f t="shared" si="3"/>
        <v>1</v>
      </c>
      <c r="U32" s="12">
        <f t="shared" si="4"/>
        <v>0.99785977921241742</v>
      </c>
      <c r="V32" s="12">
        <f t="shared" si="5"/>
        <v>0.99785977921241742</v>
      </c>
      <c r="W32" s="3"/>
    </row>
    <row r="33" spans="1:23" ht="72" customHeight="1" thickTop="1" thickBot="1">
      <c r="A33" s="5" t="s">
        <v>19</v>
      </c>
      <c r="B33" s="5" t="s">
        <v>26</v>
      </c>
      <c r="C33" s="5" t="s">
        <v>32</v>
      </c>
      <c r="D33" s="5" t="s">
        <v>20</v>
      </c>
      <c r="E33" s="5" t="s">
        <v>63</v>
      </c>
      <c r="F33" s="5" t="s">
        <v>22</v>
      </c>
      <c r="G33" s="5" t="s">
        <v>23</v>
      </c>
      <c r="H33" s="5" t="s">
        <v>24</v>
      </c>
      <c r="I33" s="6" t="s">
        <v>64</v>
      </c>
      <c r="J33" s="7">
        <v>28368454048</v>
      </c>
      <c r="K33" s="7">
        <v>2000000000</v>
      </c>
      <c r="L33" s="7">
        <v>0</v>
      </c>
      <c r="M33" s="7">
        <v>30368454048</v>
      </c>
      <c r="N33" s="7">
        <v>30368454048</v>
      </c>
      <c r="O33" s="7">
        <v>0</v>
      </c>
      <c r="P33" s="7">
        <v>30368454048</v>
      </c>
      <c r="Q33" s="7">
        <v>30368454048</v>
      </c>
      <c r="R33" s="7">
        <v>30368454048</v>
      </c>
      <c r="S33" s="11">
        <f t="shared" si="2"/>
        <v>0</v>
      </c>
      <c r="T33" s="12">
        <f t="shared" si="3"/>
        <v>1</v>
      </c>
      <c r="U33" s="12">
        <f t="shared" si="4"/>
        <v>1</v>
      </c>
      <c r="V33" s="12">
        <f t="shared" si="5"/>
        <v>1</v>
      </c>
      <c r="W33" s="3"/>
    </row>
    <row r="34" spans="1:23" ht="69" customHeight="1" thickTop="1" thickBot="1">
      <c r="A34" s="5" t="s">
        <v>19</v>
      </c>
      <c r="B34" s="5" t="s">
        <v>26</v>
      </c>
      <c r="C34" s="5" t="s">
        <v>32</v>
      </c>
      <c r="D34" s="5" t="s">
        <v>20</v>
      </c>
      <c r="E34" s="5" t="s">
        <v>65</v>
      </c>
      <c r="F34" s="5" t="s">
        <v>22</v>
      </c>
      <c r="G34" s="5" t="s">
        <v>38</v>
      </c>
      <c r="H34" s="5" t="s">
        <v>39</v>
      </c>
      <c r="I34" s="6" t="s">
        <v>66</v>
      </c>
      <c r="J34" s="7">
        <v>20586800000</v>
      </c>
      <c r="K34" s="7">
        <v>0</v>
      </c>
      <c r="L34" s="7">
        <v>0</v>
      </c>
      <c r="M34" s="7">
        <v>20586800000</v>
      </c>
      <c r="N34" s="7">
        <v>20586800000</v>
      </c>
      <c r="O34" s="7">
        <v>0</v>
      </c>
      <c r="P34" s="7">
        <v>20586800000</v>
      </c>
      <c r="Q34" s="7">
        <v>20586800000</v>
      </c>
      <c r="R34" s="7">
        <v>20586800000</v>
      </c>
      <c r="S34" s="11">
        <f t="shared" si="2"/>
        <v>0</v>
      </c>
      <c r="T34" s="12">
        <f t="shared" si="3"/>
        <v>1</v>
      </c>
      <c r="U34" s="12">
        <f t="shared" si="4"/>
        <v>1</v>
      </c>
      <c r="V34" s="12">
        <f t="shared" si="5"/>
        <v>1</v>
      </c>
      <c r="W34" s="3"/>
    </row>
    <row r="35" spans="1:23" ht="56.25" customHeight="1" thickTop="1" thickBot="1">
      <c r="A35" s="5" t="s">
        <v>19</v>
      </c>
      <c r="B35" s="5" t="s">
        <v>26</v>
      </c>
      <c r="C35" s="5" t="s">
        <v>32</v>
      </c>
      <c r="D35" s="5" t="s">
        <v>20</v>
      </c>
      <c r="E35" s="5" t="s">
        <v>67</v>
      </c>
      <c r="F35" s="5" t="s">
        <v>22</v>
      </c>
      <c r="G35" s="5" t="s">
        <v>23</v>
      </c>
      <c r="H35" s="5" t="s">
        <v>24</v>
      </c>
      <c r="I35" s="6" t="s">
        <v>68</v>
      </c>
      <c r="J35" s="7">
        <v>3090000000</v>
      </c>
      <c r="K35" s="7">
        <v>0</v>
      </c>
      <c r="L35" s="7">
        <v>0</v>
      </c>
      <c r="M35" s="7">
        <v>3090000000</v>
      </c>
      <c r="N35" s="7">
        <v>3090000000</v>
      </c>
      <c r="O35" s="7">
        <v>0</v>
      </c>
      <c r="P35" s="7">
        <v>3090000000</v>
      </c>
      <c r="Q35" s="7">
        <v>1845000000</v>
      </c>
      <c r="R35" s="7">
        <v>1845000000</v>
      </c>
      <c r="S35" s="11">
        <f t="shared" si="2"/>
        <v>0</v>
      </c>
      <c r="T35" s="12">
        <f t="shared" si="3"/>
        <v>1</v>
      </c>
      <c r="U35" s="12">
        <f t="shared" si="4"/>
        <v>0.59708737864077666</v>
      </c>
      <c r="V35" s="12">
        <f t="shared" si="5"/>
        <v>0.59708737864077666</v>
      </c>
      <c r="W35" s="3"/>
    </row>
    <row r="36" spans="1:23" ht="35.1" customHeight="1" thickTop="1" thickBot="1">
      <c r="A36" s="24" t="s">
        <v>69</v>
      </c>
      <c r="B36" s="24"/>
      <c r="C36" s="24"/>
      <c r="D36" s="24"/>
      <c r="E36" s="24"/>
      <c r="F36" s="24"/>
      <c r="G36" s="24"/>
      <c r="H36" s="24"/>
      <c r="I36" s="25" t="s">
        <v>107</v>
      </c>
      <c r="J36" s="26">
        <f>SUM(J37:J63)</f>
        <v>109465000000</v>
      </c>
      <c r="K36" s="26">
        <f t="shared" ref="K36:R36" si="10">SUM(K37:K63)</f>
        <v>19000000000</v>
      </c>
      <c r="L36" s="26">
        <f t="shared" si="10"/>
        <v>14800000000</v>
      </c>
      <c r="M36" s="26">
        <f t="shared" si="10"/>
        <v>113665000000</v>
      </c>
      <c r="N36" s="26">
        <f t="shared" si="10"/>
        <v>112904279553.75</v>
      </c>
      <c r="O36" s="26">
        <f t="shared" si="10"/>
        <v>760720446.25000012</v>
      </c>
      <c r="P36" s="26">
        <f t="shared" si="10"/>
        <v>111757502363.97002</v>
      </c>
      <c r="Q36" s="26">
        <f t="shared" si="10"/>
        <v>45970846009.779999</v>
      </c>
      <c r="R36" s="26">
        <f t="shared" si="10"/>
        <v>45970846009.779999</v>
      </c>
      <c r="S36" s="27">
        <f t="shared" si="2"/>
        <v>1907497636.0299835</v>
      </c>
      <c r="T36" s="28">
        <f t="shared" si="3"/>
        <v>0.98321824980398553</v>
      </c>
      <c r="U36" s="28">
        <f t="shared" si="4"/>
        <v>0.40444152562160735</v>
      </c>
      <c r="V36" s="28">
        <f t="shared" si="5"/>
        <v>0.40444152562160735</v>
      </c>
      <c r="W36" s="3"/>
    </row>
    <row r="37" spans="1:23" ht="80.25" thickTop="1" thickBot="1">
      <c r="A37" s="5" t="s">
        <v>69</v>
      </c>
      <c r="B37" s="5" t="s">
        <v>70</v>
      </c>
      <c r="C37" s="5" t="s">
        <v>71</v>
      </c>
      <c r="D37" s="5" t="s">
        <v>32</v>
      </c>
      <c r="E37" s="5"/>
      <c r="F37" s="5" t="s">
        <v>22</v>
      </c>
      <c r="G37" s="5" t="s">
        <v>23</v>
      </c>
      <c r="H37" s="5" t="s">
        <v>24</v>
      </c>
      <c r="I37" s="6" t="s">
        <v>72</v>
      </c>
      <c r="J37" s="7">
        <v>4117000000</v>
      </c>
      <c r="K37" s="7">
        <v>0</v>
      </c>
      <c r="L37" s="7">
        <v>450000000</v>
      </c>
      <c r="M37" s="7">
        <v>3667000000</v>
      </c>
      <c r="N37" s="7">
        <v>3371772106.4299998</v>
      </c>
      <c r="O37" s="7">
        <v>295227893.56999999</v>
      </c>
      <c r="P37" s="7">
        <v>2937457781.9000001</v>
      </c>
      <c r="Q37" s="7">
        <v>2753221098.23</v>
      </c>
      <c r="R37" s="7">
        <v>2753221098.23</v>
      </c>
      <c r="S37" s="11">
        <f t="shared" si="2"/>
        <v>729542218.0999999</v>
      </c>
      <c r="T37" s="12">
        <f t="shared" si="3"/>
        <v>0.80105202669757303</v>
      </c>
      <c r="U37" s="12">
        <f t="shared" si="4"/>
        <v>0.75081022586037638</v>
      </c>
      <c r="V37" s="12">
        <f t="shared" si="5"/>
        <v>0.75081022586037638</v>
      </c>
      <c r="W37" s="3"/>
    </row>
    <row r="38" spans="1:23" ht="69" customHeight="1" thickTop="1" thickBot="1">
      <c r="A38" s="5" t="s">
        <v>69</v>
      </c>
      <c r="B38" s="5" t="s">
        <v>73</v>
      </c>
      <c r="C38" s="5" t="s">
        <v>71</v>
      </c>
      <c r="D38" s="5" t="s">
        <v>20</v>
      </c>
      <c r="E38" s="5"/>
      <c r="F38" s="5" t="s">
        <v>22</v>
      </c>
      <c r="G38" s="5" t="s">
        <v>23</v>
      </c>
      <c r="H38" s="5" t="s">
        <v>24</v>
      </c>
      <c r="I38" s="6" t="s">
        <v>74</v>
      </c>
      <c r="J38" s="7">
        <v>2000000000</v>
      </c>
      <c r="K38" s="7">
        <v>0</v>
      </c>
      <c r="L38" s="7">
        <v>2000000000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11">
        <f t="shared" si="2"/>
        <v>0</v>
      </c>
      <c r="T38" s="12">
        <v>0</v>
      </c>
      <c r="U38" s="12">
        <v>0</v>
      </c>
      <c r="V38" s="12">
        <v>0</v>
      </c>
      <c r="W38" s="3"/>
    </row>
    <row r="39" spans="1:23" ht="74.25" customHeight="1" thickTop="1" thickBot="1">
      <c r="A39" s="5" t="s">
        <v>69</v>
      </c>
      <c r="B39" s="5" t="s">
        <v>73</v>
      </c>
      <c r="C39" s="5" t="s">
        <v>71</v>
      </c>
      <c r="D39" s="5" t="s">
        <v>20</v>
      </c>
      <c r="E39" s="5"/>
      <c r="F39" s="5" t="s">
        <v>22</v>
      </c>
      <c r="G39" s="5" t="s">
        <v>38</v>
      </c>
      <c r="H39" s="5" t="s">
        <v>24</v>
      </c>
      <c r="I39" s="6" t="s">
        <v>74</v>
      </c>
      <c r="J39" s="7">
        <v>3000000000</v>
      </c>
      <c r="K39" s="7">
        <v>0</v>
      </c>
      <c r="L39" s="7">
        <v>1000000000</v>
      </c>
      <c r="M39" s="7">
        <v>2000000000</v>
      </c>
      <c r="N39" s="7">
        <v>2000000000</v>
      </c>
      <c r="O39" s="7">
        <v>0</v>
      </c>
      <c r="P39" s="7">
        <v>2000000000</v>
      </c>
      <c r="Q39" s="7">
        <v>0</v>
      </c>
      <c r="R39" s="7">
        <v>0</v>
      </c>
      <c r="S39" s="11">
        <f t="shared" si="2"/>
        <v>0</v>
      </c>
      <c r="T39" s="12">
        <f t="shared" si="3"/>
        <v>1</v>
      </c>
      <c r="U39" s="12">
        <f t="shared" si="4"/>
        <v>0</v>
      </c>
      <c r="V39" s="12">
        <f t="shared" si="5"/>
        <v>0</v>
      </c>
      <c r="W39" s="3"/>
    </row>
    <row r="40" spans="1:23" ht="53.25" customHeight="1" thickTop="1" thickBot="1">
      <c r="A40" s="5" t="s">
        <v>69</v>
      </c>
      <c r="B40" s="5" t="s">
        <v>73</v>
      </c>
      <c r="C40" s="5" t="s">
        <v>71</v>
      </c>
      <c r="D40" s="5" t="s">
        <v>32</v>
      </c>
      <c r="E40" s="5"/>
      <c r="F40" s="5" t="s">
        <v>22</v>
      </c>
      <c r="G40" s="5" t="s">
        <v>23</v>
      </c>
      <c r="H40" s="5" t="s">
        <v>24</v>
      </c>
      <c r="I40" s="6" t="s">
        <v>75</v>
      </c>
      <c r="J40" s="7">
        <v>45000000000</v>
      </c>
      <c r="K40" s="7">
        <v>0</v>
      </c>
      <c r="L40" s="7">
        <v>0</v>
      </c>
      <c r="M40" s="7">
        <v>45000000000</v>
      </c>
      <c r="N40" s="7">
        <v>45000000000</v>
      </c>
      <c r="O40" s="7">
        <v>0</v>
      </c>
      <c r="P40" s="7">
        <v>45000000000</v>
      </c>
      <c r="Q40" s="7">
        <v>1162951566</v>
      </c>
      <c r="R40" s="7">
        <v>1162951566</v>
      </c>
      <c r="S40" s="11">
        <f t="shared" si="2"/>
        <v>0</v>
      </c>
      <c r="T40" s="12">
        <f t="shared" si="3"/>
        <v>1</v>
      </c>
      <c r="U40" s="12">
        <f t="shared" si="4"/>
        <v>2.5843368133333332E-2</v>
      </c>
      <c r="V40" s="12">
        <f t="shared" si="5"/>
        <v>2.5843368133333332E-2</v>
      </c>
      <c r="W40" s="3"/>
    </row>
    <row r="41" spans="1:23" ht="55.5" customHeight="1" thickTop="1" thickBot="1">
      <c r="A41" s="5" t="s">
        <v>69</v>
      </c>
      <c r="B41" s="5" t="s">
        <v>73</v>
      </c>
      <c r="C41" s="5" t="s">
        <v>71</v>
      </c>
      <c r="D41" s="5" t="s">
        <v>60</v>
      </c>
      <c r="E41" s="5"/>
      <c r="F41" s="5" t="s">
        <v>22</v>
      </c>
      <c r="G41" s="5" t="s">
        <v>23</v>
      </c>
      <c r="H41" s="5" t="s">
        <v>24</v>
      </c>
      <c r="I41" s="6" t="s">
        <v>76</v>
      </c>
      <c r="J41" s="7">
        <v>1110000000</v>
      </c>
      <c r="K41" s="7">
        <v>0</v>
      </c>
      <c r="L41" s="7">
        <v>370000000</v>
      </c>
      <c r="M41" s="7">
        <v>740000000</v>
      </c>
      <c r="N41" s="7">
        <v>690730063.50999999</v>
      </c>
      <c r="O41" s="7">
        <v>49269936.490000002</v>
      </c>
      <c r="P41" s="7">
        <v>685618963.50999999</v>
      </c>
      <c r="Q41" s="7">
        <v>97330710.510000005</v>
      </c>
      <c r="R41" s="7">
        <v>97330710.510000005</v>
      </c>
      <c r="S41" s="11">
        <f t="shared" si="2"/>
        <v>54381036.49000001</v>
      </c>
      <c r="T41" s="12">
        <f t="shared" si="3"/>
        <v>0.92651211285135138</v>
      </c>
      <c r="U41" s="12">
        <f t="shared" si="4"/>
        <v>0.13152798717567568</v>
      </c>
      <c r="V41" s="12">
        <f t="shared" si="5"/>
        <v>0.13152798717567568</v>
      </c>
      <c r="W41" s="3"/>
    </row>
    <row r="42" spans="1:23" ht="60.75" customHeight="1" thickTop="1" thickBot="1">
      <c r="A42" s="5" t="s">
        <v>69</v>
      </c>
      <c r="B42" s="5" t="s">
        <v>73</v>
      </c>
      <c r="C42" s="5" t="s">
        <v>71</v>
      </c>
      <c r="D42" s="5" t="s">
        <v>60</v>
      </c>
      <c r="E42" s="5"/>
      <c r="F42" s="5" t="s">
        <v>22</v>
      </c>
      <c r="G42" s="5" t="s">
        <v>38</v>
      </c>
      <c r="H42" s="5" t="s">
        <v>24</v>
      </c>
      <c r="I42" s="6" t="s">
        <v>76</v>
      </c>
      <c r="J42" s="7">
        <v>2000000000</v>
      </c>
      <c r="K42" s="7">
        <v>0</v>
      </c>
      <c r="L42" s="7">
        <v>0</v>
      </c>
      <c r="M42" s="7">
        <v>2000000000</v>
      </c>
      <c r="N42" s="7">
        <v>1996309583</v>
      </c>
      <c r="O42" s="7">
        <v>3690417</v>
      </c>
      <c r="P42" s="7">
        <v>1955617851</v>
      </c>
      <c r="Q42" s="7">
        <v>697195602</v>
      </c>
      <c r="R42" s="7">
        <v>697195602</v>
      </c>
      <c r="S42" s="11">
        <f t="shared" si="2"/>
        <v>44382149</v>
      </c>
      <c r="T42" s="12">
        <f t="shared" si="3"/>
        <v>0.97780892549999998</v>
      </c>
      <c r="U42" s="12">
        <f t="shared" si="4"/>
        <v>0.34859780099999998</v>
      </c>
      <c r="V42" s="12">
        <f t="shared" si="5"/>
        <v>0.34859780099999998</v>
      </c>
      <c r="W42" s="3"/>
    </row>
    <row r="43" spans="1:23" ht="76.5" customHeight="1" thickTop="1" thickBot="1">
      <c r="A43" s="5" t="s">
        <v>69</v>
      </c>
      <c r="B43" s="5" t="s">
        <v>73</v>
      </c>
      <c r="C43" s="5" t="s">
        <v>71</v>
      </c>
      <c r="D43" s="5" t="s">
        <v>77</v>
      </c>
      <c r="E43" s="5"/>
      <c r="F43" s="5" t="s">
        <v>22</v>
      </c>
      <c r="G43" s="5" t="s">
        <v>23</v>
      </c>
      <c r="H43" s="5" t="s">
        <v>24</v>
      </c>
      <c r="I43" s="6" t="s">
        <v>78</v>
      </c>
      <c r="J43" s="7">
        <v>750000000</v>
      </c>
      <c r="K43" s="7">
        <v>0</v>
      </c>
      <c r="L43" s="7">
        <v>37000000</v>
      </c>
      <c r="M43" s="7">
        <v>713000000</v>
      </c>
      <c r="N43" s="7">
        <v>708253573.95000005</v>
      </c>
      <c r="O43" s="7">
        <v>4746426.05</v>
      </c>
      <c r="P43" s="7">
        <v>706753573.95000005</v>
      </c>
      <c r="Q43" s="7">
        <v>595997111.95000005</v>
      </c>
      <c r="R43" s="7">
        <v>595997111.95000005</v>
      </c>
      <c r="S43" s="11">
        <f t="shared" si="2"/>
        <v>6246426.0499999523</v>
      </c>
      <c r="T43" s="12">
        <f t="shared" si="3"/>
        <v>0.99123923415147275</v>
      </c>
      <c r="U43" s="12">
        <f t="shared" si="4"/>
        <v>0.83590057776998605</v>
      </c>
      <c r="V43" s="12">
        <f t="shared" si="5"/>
        <v>0.83590057776998605</v>
      </c>
      <c r="W43" s="3"/>
    </row>
    <row r="44" spans="1:23" ht="78" customHeight="1" thickTop="1" thickBot="1">
      <c r="A44" s="5" t="s">
        <v>69</v>
      </c>
      <c r="B44" s="5" t="s">
        <v>73</v>
      </c>
      <c r="C44" s="5" t="s">
        <v>71</v>
      </c>
      <c r="D44" s="5" t="s">
        <v>38</v>
      </c>
      <c r="E44" s="5"/>
      <c r="F44" s="5" t="s">
        <v>22</v>
      </c>
      <c r="G44" s="5" t="s">
        <v>23</v>
      </c>
      <c r="H44" s="5" t="s">
        <v>24</v>
      </c>
      <c r="I44" s="6" t="s">
        <v>79</v>
      </c>
      <c r="J44" s="7">
        <v>1941700000</v>
      </c>
      <c r="K44" s="7">
        <v>0</v>
      </c>
      <c r="L44" s="7">
        <v>100000000</v>
      </c>
      <c r="M44" s="7">
        <v>1841700000</v>
      </c>
      <c r="N44" s="7">
        <v>1785743064.5</v>
      </c>
      <c r="O44" s="7">
        <v>55956935.5</v>
      </c>
      <c r="P44" s="7">
        <v>1783096173.5</v>
      </c>
      <c r="Q44" s="7">
        <v>181372105.5</v>
      </c>
      <c r="R44" s="7">
        <v>181372105.5</v>
      </c>
      <c r="S44" s="11">
        <f t="shared" si="2"/>
        <v>58603826.5</v>
      </c>
      <c r="T44" s="12">
        <f t="shared" si="3"/>
        <v>0.96817949367432266</v>
      </c>
      <c r="U44" s="12">
        <f t="shared" si="4"/>
        <v>9.8480808763642291E-2</v>
      </c>
      <c r="V44" s="12">
        <f t="shared" si="5"/>
        <v>9.8480808763642291E-2</v>
      </c>
      <c r="W44" s="3"/>
    </row>
    <row r="45" spans="1:23" ht="81" customHeight="1" thickTop="1" thickBot="1">
      <c r="A45" s="5" t="s">
        <v>69</v>
      </c>
      <c r="B45" s="5" t="s">
        <v>73</v>
      </c>
      <c r="C45" s="5" t="s">
        <v>71</v>
      </c>
      <c r="D45" s="5" t="s">
        <v>38</v>
      </c>
      <c r="E45" s="5"/>
      <c r="F45" s="5" t="s">
        <v>22</v>
      </c>
      <c r="G45" s="5" t="s">
        <v>38</v>
      </c>
      <c r="H45" s="5" t="s">
        <v>24</v>
      </c>
      <c r="I45" s="6" t="s">
        <v>79</v>
      </c>
      <c r="J45" s="7">
        <v>12000000000</v>
      </c>
      <c r="K45" s="7">
        <v>0</v>
      </c>
      <c r="L45" s="7">
        <v>0</v>
      </c>
      <c r="M45" s="7">
        <v>12000000000</v>
      </c>
      <c r="N45" s="7">
        <v>11997152738</v>
      </c>
      <c r="O45" s="7">
        <v>2847262</v>
      </c>
      <c r="P45" s="7">
        <v>11817685468</v>
      </c>
      <c r="Q45" s="7">
        <v>6462238270</v>
      </c>
      <c r="R45" s="7">
        <v>6462238270</v>
      </c>
      <c r="S45" s="11">
        <f t="shared" si="2"/>
        <v>182314532</v>
      </c>
      <c r="T45" s="12">
        <f t="shared" si="3"/>
        <v>0.98480712233333334</v>
      </c>
      <c r="U45" s="12">
        <f t="shared" si="4"/>
        <v>0.53851985583333328</v>
      </c>
      <c r="V45" s="12">
        <f t="shared" si="5"/>
        <v>0.53851985583333328</v>
      </c>
      <c r="W45" s="3"/>
    </row>
    <row r="46" spans="1:23" ht="62.25" customHeight="1" thickTop="1" thickBot="1">
      <c r="A46" s="5" t="s">
        <v>69</v>
      </c>
      <c r="B46" s="5" t="s">
        <v>73</v>
      </c>
      <c r="C46" s="5" t="s">
        <v>71</v>
      </c>
      <c r="D46" s="5" t="s">
        <v>80</v>
      </c>
      <c r="E46" s="5"/>
      <c r="F46" s="5" t="s">
        <v>22</v>
      </c>
      <c r="G46" s="5" t="s">
        <v>23</v>
      </c>
      <c r="H46" s="5" t="s">
        <v>24</v>
      </c>
      <c r="I46" s="6" t="s">
        <v>81</v>
      </c>
      <c r="J46" s="7">
        <v>1000000000</v>
      </c>
      <c r="K46" s="7">
        <v>0</v>
      </c>
      <c r="L46" s="7">
        <v>0</v>
      </c>
      <c r="M46" s="7">
        <v>1000000000</v>
      </c>
      <c r="N46" s="7">
        <v>898800342.64999998</v>
      </c>
      <c r="O46" s="7">
        <v>101199657.34999999</v>
      </c>
      <c r="P46" s="7">
        <v>877082792.64999998</v>
      </c>
      <c r="Q46" s="7">
        <v>696780188.85000002</v>
      </c>
      <c r="R46" s="7">
        <v>696780188.85000002</v>
      </c>
      <c r="S46" s="11">
        <f t="shared" si="2"/>
        <v>122917207.35000002</v>
      </c>
      <c r="T46" s="12">
        <f t="shared" si="3"/>
        <v>0.87708279265</v>
      </c>
      <c r="U46" s="12">
        <f t="shared" si="4"/>
        <v>0.69678018885000004</v>
      </c>
      <c r="V46" s="12">
        <f t="shared" si="5"/>
        <v>0.69678018885000004</v>
      </c>
      <c r="W46" s="3"/>
    </row>
    <row r="47" spans="1:23" ht="67.5" customHeight="1" thickTop="1" thickBot="1">
      <c r="A47" s="5" t="s">
        <v>69</v>
      </c>
      <c r="B47" s="5" t="s">
        <v>73</v>
      </c>
      <c r="C47" s="5" t="s">
        <v>71</v>
      </c>
      <c r="D47" s="5" t="s">
        <v>80</v>
      </c>
      <c r="E47" s="5"/>
      <c r="F47" s="5" t="s">
        <v>22</v>
      </c>
      <c r="G47" s="5" t="s">
        <v>38</v>
      </c>
      <c r="H47" s="5" t="s">
        <v>24</v>
      </c>
      <c r="I47" s="6" t="s">
        <v>81</v>
      </c>
      <c r="J47" s="7">
        <v>2000000000</v>
      </c>
      <c r="K47" s="7">
        <v>0</v>
      </c>
      <c r="L47" s="7">
        <v>11000000</v>
      </c>
      <c r="M47" s="7">
        <v>1989000000</v>
      </c>
      <c r="N47" s="7">
        <v>1971888782.1300001</v>
      </c>
      <c r="O47" s="7">
        <v>17111217.870000001</v>
      </c>
      <c r="P47" s="7">
        <v>1844820619</v>
      </c>
      <c r="Q47" s="7">
        <v>1647420791.5</v>
      </c>
      <c r="R47" s="7">
        <v>1647420791.5</v>
      </c>
      <c r="S47" s="11">
        <f t="shared" si="2"/>
        <v>144179381</v>
      </c>
      <c r="T47" s="12">
        <f t="shared" si="3"/>
        <v>0.92751162342885873</v>
      </c>
      <c r="U47" s="12">
        <f t="shared" si="4"/>
        <v>0.82826585796882857</v>
      </c>
      <c r="V47" s="12">
        <f t="shared" si="5"/>
        <v>0.82826585796882857</v>
      </c>
      <c r="W47" s="3"/>
    </row>
    <row r="48" spans="1:23" ht="69.75" customHeight="1" thickTop="1" thickBot="1">
      <c r="A48" s="5" t="s">
        <v>69</v>
      </c>
      <c r="B48" s="5" t="s">
        <v>73</v>
      </c>
      <c r="C48" s="5" t="s">
        <v>71</v>
      </c>
      <c r="D48" s="5" t="s">
        <v>82</v>
      </c>
      <c r="E48" s="5" t="s">
        <v>0</v>
      </c>
      <c r="F48" s="5" t="s">
        <v>22</v>
      </c>
      <c r="G48" s="5" t="s">
        <v>83</v>
      </c>
      <c r="H48" s="5" t="s">
        <v>24</v>
      </c>
      <c r="I48" s="6" t="s">
        <v>84</v>
      </c>
      <c r="J48" s="7">
        <v>0</v>
      </c>
      <c r="K48" s="7">
        <v>8000000000</v>
      </c>
      <c r="L48" s="7">
        <v>0</v>
      </c>
      <c r="M48" s="7">
        <v>8000000000</v>
      </c>
      <c r="N48" s="7">
        <v>8000000000</v>
      </c>
      <c r="O48" s="7">
        <v>0</v>
      </c>
      <c r="P48" s="7">
        <v>8000000000</v>
      </c>
      <c r="Q48" s="7">
        <v>8000000000</v>
      </c>
      <c r="R48" s="7">
        <v>8000000000</v>
      </c>
      <c r="S48" s="11">
        <f t="shared" si="2"/>
        <v>0</v>
      </c>
      <c r="T48" s="12">
        <f t="shared" si="3"/>
        <v>1</v>
      </c>
      <c r="U48" s="12">
        <f t="shared" si="4"/>
        <v>1</v>
      </c>
      <c r="V48" s="12">
        <f t="shared" si="5"/>
        <v>1</v>
      </c>
      <c r="W48" s="3"/>
    </row>
    <row r="49" spans="1:23" ht="67.5" customHeight="1" thickTop="1" thickBot="1">
      <c r="A49" s="5" t="s">
        <v>69</v>
      </c>
      <c r="B49" s="5" t="s">
        <v>73</v>
      </c>
      <c r="C49" s="5" t="s">
        <v>71</v>
      </c>
      <c r="D49" s="5" t="s">
        <v>82</v>
      </c>
      <c r="E49" s="5" t="s">
        <v>0</v>
      </c>
      <c r="F49" s="5" t="s">
        <v>85</v>
      </c>
      <c r="G49" s="5" t="s">
        <v>58</v>
      </c>
      <c r="H49" s="5" t="s">
        <v>24</v>
      </c>
      <c r="I49" s="6" t="s">
        <v>84</v>
      </c>
      <c r="J49" s="7">
        <v>0</v>
      </c>
      <c r="K49" s="7">
        <v>8000000000</v>
      </c>
      <c r="L49" s="7">
        <v>8000000000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11">
        <f t="shared" si="2"/>
        <v>0</v>
      </c>
      <c r="T49" s="12">
        <v>0</v>
      </c>
      <c r="U49" s="12">
        <v>0</v>
      </c>
      <c r="V49" s="12">
        <v>0</v>
      </c>
      <c r="W49" s="3"/>
    </row>
    <row r="50" spans="1:23" ht="63.75" customHeight="1" thickTop="1" thickBot="1">
      <c r="A50" s="5" t="s">
        <v>69</v>
      </c>
      <c r="B50" s="5" t="s">
        <v>73</v>
      </c>
      <c r="C50" s="5" t="s">
        <v>71</v>
      </c>
      <c r="D50" s="5" t="s">
        <v>86</v>
      </c>
      <c r="E50" s="5"/>
      <c r="F50" s="5" t="s">
        <v>22</v>
      </c>
      <c r="G50" s="5" t="s">
        <v>23</v>
      </c>
      <c r="H50" s="5" t="s">
        <v>24</v>
      </c>
      <c r="I50" s="6" t="s">
        <v>87</v>
      </c>
      <c r="J50" s="7">
        <v>1200000000</v>
      </c>
      <c r="K50" s="7">
        <v>0</v>
      </c>
      <c r="L50" s="7">
        <v>0</v>
      </c>
      <c r="M50" s="7">
        <v>1200000000</v>
      </c>
      <c r="N50" s="7">
        <v>1200000000</v>
      </c>
      <c r="O50" s="7">
        <v>0</v>
      </c>
      <c r="P50" s="7">
        <v>1197919604</v>
      </c>
      <c r="Q50" s="7">
        <v>762660778</v>
      </c>
      <c r="R50" s="7">
        <v>762660778</v>
      </c>
      <c r="S50" s="11">
        <f t="shared" si="2"/>
        <v>2080396</v>
      </c>
      <c r="T50" s="12">
        <f t="shared" si="3"/>
        <v>0.99826633666666664</v>
      </c>
      <c r="U50" s="12">
        <f t="shared" si="4"/>
        <v>0.6355506483333333</v>
      </c>
      <c r="V50" s="12">
        <f t="shared" si="5"/>
        <v>0.6355506483333333</v>
      </c>
      <c r="W50" s="3"/>
    </row>
    <row r="51" spans="1:23" ht="74.25" customHeight="1" thickTop="1" thickBot="1">
      <c r="A51" s="5" t="s">
        <v>69</v>
      </c>
      <c r="B51" s="5" t="s">
        <v>73</v>
      </c>
      <c r="C51" s="5" t="s">
        <v>71</v>
      </c>
      <c r="D51" s="5" t="s">
        <v>86</v>
      </c>
      <c r="E51" s="5"/>
      <c r="F51" s="5" t="s">
        <v>22</v>
      </c>
      <c r="G51" s="5" t="s">
        <v>38</v>
      </c>
      <c r="H51" s="5" t="s">
        <v>24</v>
      </c>
      <c r="I51" s="6" t="s">
        <v>87</v>
      </c>
      <c r="J51" s="7">
        <v>9000000000</v>
      </c>
      <c r="K51" s="7">
        <v>0</v>
      </c>
      <c r="L51" s="7">
        <v>988000000</v>
      </c>
      <c r="M51" s="7">
        <v>8012000000</v>
      </c>
      <c r="N51" s="7">
        <v>7918814032.4399996</v>
      </c>
      <c r="O51" s="7">
        <v>93185967.560000002</v>
      </c>
      <c r="P51" s="7">
        <v>7712093013.9399996</v>
      </c>
      <c r="Q51" s="7">
        <v>3862113648.4400001</v>
      </c>
      <c r="R51" s="7">
        <v>3862113648.4400001</v>
      </c>
      <c r="S51" s="11">
        <f t="shared" si="2"/>
        <v>299906986.06000042</v>
      </c>
      <c r="T51" s="12">
        <f t="shared" si="3"/>
        <v>0.96256777507988012</v>
      </c>
      <c r="U51" s="12">
        <f t="shared" si="4"/>
        <v>0.48204114433849227</v>
      </c>
      <c r="V51" s="12">
        <f t="shared" si="5"/>
        <v>0.48204114433849227</v>
      </c>
      <c r="W51" s="3"/>
    </row>
    <row r="52" spans="1:23" ht="81" customHeight="1" thickTop="1" thickBot="1">
      <c r="A52" s="5" t="s">
        <v>69</v>
      </c>
      <c r="B52" s="5" t="s">
        <v>73</v>
      </c>
      <c r="C52" s="5" t="s">
        <v>71</v>
      </c>
      <c r="D52" s="5" t="s">
        <v>88</v>
      </c>
      <c r="E52" s="5"/>
      <c r="F52" s="5" t="s">
        <v>22</v>
      </c>
      <c r="G52" s="5" t="s">
        <v>23</v>
      </c>
      <c r="H52" s="5" t="s">
        <v>24</v>
      </c>
      <c r="I52" s="6" t="s">
        <v>89</v>
      </c>
      <c r="J52" s="7">
        <v>2204000000</v>
      </c>
      <c r="K52" s="7">
        <v>0</v>
      </c>
      <c r="L52" s="7">
        <v>482000000</v>
      </c>
      <c r="M52" s="7">
        <v>1722000000</v>
      </c>
      <c r="N52" s="7">
        <v>1672344147.8800001</v>
      </c>
      <c r="O52" s="7">
        <v>49655852.119999997</v>
      </c>
      <c r="P52" s="7">
        <v>1661663384.8800001</v>
      </c>
      <c r="Q52" s="7">
        <v>1549184458.8800001</v>
      </c>
      <c r="R52" s="7">
        <v>1549184458.8800001</v>
      </c>
      <c r="S52" s="11">
        <f t="shared" si="2"/>
        <v>60336615.119999886</v>
      </c>
      <c r="T52" s="12">
        <f t="shared" si="3"/>
        <v>0.96496131526132412</v>
      </c>
      <c r="U52" s="12">
        <f t="shared" si="4"/>
        <v>0.89964254290360057</v>
      </c>
      <c r="V52" s="12">
        <f t="shared" si="5"/>
        <v>0.89964254290360057</v>
      </c>
      <c r="W52" s="3"/>
    </row>
    <row r="53" spans="1:23" ht="75.75" customHeight="1" thickTop="1" thickBot="1">
      <c r="A53" s="5" t="s">
        <v>69</v>
      </c>
      <c r="B53" s="5" t="s">
        <v>73</v>
      </c>
      <c r="C53" s="5" t="s">
        <v>71</v>
      </c>
      <c r="D53" s="5" t="s">
        <v>88</v>
      </c>
      <c r="E53" s="5"/>
      <c r="F53" s="5" t="s">
        <v>22</v>
      </c>
      <c r="G53" s="5" t="s">
        <v>38</v>
      </c>
      <c r="H53" s="5" t="s">
        <v>24</v>
      </c>
      <c r="I53" s="6" t="s">
        <v>89</v>
      </c>
      <c r="J53" s="7">
        <v>3000000000</v>
      </c>
      <c r="K53" s="7">
        <v>0</v>
      </c>
      <c r="L53" s="7">
        <v>0</v>
      </c>
      <c r="M53" s="7">
        <v>3000000000</v>
      </c>
      <c r="N53" s="7">
        <v>2995853594</v>
      </c>
      <c r="O53" s="7">
        <v>4146406</v>
      </c>
      <c r="P53" s="7">
        <v>2910342991.5</v>
      </c>
      <c r="Q53" s="7">
        <v>2742229150.6999998</v>
      </c>
      <c r="R53" s="7">
        <v>2742229150.6999998</v>
      </c>
      <c r="S53" s="11">
        <f t="shared" si="2"/>
        <v>89657008.5</v>
      </c>
      <c r="T53" s="12">
        <f t="shared" si="3"/>
        <v>0.97011433049999996</v>
      </c>
      <c r="U53" s="12">
        <f t="shared" si="4"/>
        <v>0.91407638356666665</v>
      </c>
      <c r="V53" s="12">
        <f t="shared" si="5"/>
        <v>0.91407638356666665</v>
      </c>
      <c r="W53" s="3"/>
    </row>
    <row r="54" spans="1:23" ht="88.5" customHeight="1" thickTop="1" thickBot="1">
      <c r="A54" s="5" t="s">
        <v>69</v>
      </c>
      <c r="B54" s="5" t="s">
        <v>73</v>
      </c>
      <c r="C54" s="5" t="s">
        <v>71</v>
      </c>
      <c r="D54" s="5" t="s">
        <v>90</v>
      </c>
      <c r="E54" s="5"/>
      <c r="F54" s="5" t="s">
        <v>22</v>
      </c>
      <c r="G54" s="5" t="s">
        <v>23</v>
      </c>
      <c r="H54" s="5" t="s">
        <v>24</v>
      </c>
      <c r="I54" s="6" t="s">
        <v>91</v>
      </c>
      <c r="J54" s="7">
        <v>2000000000</v>
      </c>
      <c r="K54" s="7">
        <v>2000000000</v>
      </c>
      <c r="L54" s="7">
        <v>0</v>
      </c>
      <c r="M54" s="7">
        <v>4000000000</v>
      </c>
      <c r="N54" s="7">
        <v>4000000000</v>
      </c>
      <c r="O54" s="7">
        <v>0</v>
      </c>
      <c r="P54" s="7">
        <v>4000000000</v>
      </c>
      <c r="Q54" s="7">
        <v>2000000000</v>
      </c>
      <c r="R54" s="7">
        <v>2000000000</v>
      </c>
      <c r="S54" s="11">
        <f t="shared" si="2"/>
        <v>0</v>
      </c>
      <c r="T54" s="12">
        <f t="shared" si="3"/>
        <v>1</v>
      </c>
      <c r="U54" s="12">
        <f t="shared" si="4"/>
        <v>0.5</v>
      </c>
      <c r="V54" s="12">
        <f t="shared" si="5"/>
        <v>0.5</v>
      </c>
      <c r="W54" s="3"/>
    </row>
    <row r="55" spans="1:23" ht="98.25" customHeight="1" thickTop="1" thickBot="1">
      <c r="A55" s="5" t="s">
        <v>69</v>
      </c>
      <c r="B55" s="5" t="s">
        <v>73</v>
      </c>
      <c r="C55" s="5" t="s">
        <v>71</v>
      </c>
      <c r="D55" s="5" t="s">
        <v>90</v>
      </c>
      <c r="E55" s="5"/>
      <c r="F55" s="5" t="s">
        <v>22</v>
      </c>
      <c r="G55" s="5" t="s">
        <v>38</v>
      </c>
      <c r="H55" s="5" t="s">
        <v>24</v>
      </c>
      <c r="I55" s="6" t="s">
        <v>91</v>
      </c>
      <c r="J55" s="7">
        <v>12000000000</v>
      </c>
      <c r="K55" s="7">
        <v>1000000000</v>
      </c>
      <c r="L55" s="7">
        <v>0</v>
      </c>
      <c r="M55" s="7">
        <v>13000000000</v>
      </c>
      <c r="N55" s="7">
        <v>13000000000</v>
      </c>
      <c r="O55" s="7">
        <v>0</v>
      </c>
      <c r="P55" s="7">
        <v>13000000000</v>
      </c>
      <c r="Q55" s="7">
        <v>10086237428.75</v>
      </c>
      <c r="R55" s="7">
        <v>10086237428.75</v>
      </c>
      <c r="S55" s="11">
        <f t="shared" si="2"/>
        <v>0</v>
      </c>
      <c r="T55" s="12">
        <f t="shared" si="3"/>
        <v>1</v>
      </c>
      <c r="U55" s="12">
        <f t="shared" si="4"/>
        <v>0.77586441759615388</v>
      </c>
      <c r="V55" s="12">
        <f t="shared" si="5"/>
        <v>0.77586441759615388</v>
      </c>
      <c r="W55" s="3"/>
    </row>
    <row r="56" spans="1:23" ht="57.75" thickTop="1" thickBot="1">
      <c r="A56" s="5" t="s">
        <v>69</v>
      </c>
      <c r="B56" s="5" t="s">
        <v>73</v>
      </c>
      <c r="C56" s="5" t="s">
        <v>71</v>
      </c>
      <c r="D56" s="5" t="s">
        <v>92</v>
      </c>
      <c r="E56" s="5"/>
      <c r="F56" s="5" t="s">
        <v>22</v>
      </c>
      <c r="G56" s="5" t="s">
        <v>23</v>
      </c>
      <c r="H56" s="5" t="s">
        <v>24</v>
      </c>
      <c r="I56" s="6" t="s">
        <v>93</v>
      </c>
      <c r="J56" s="7">
        <v>300000000</v>
      </c>
      <c r="K56" s="7">
        <v>0</v>
      </c>
      <c r="L56" s="7">
        <v>0</v>
      </c>
      <c r="M56" s="7">
        <v>300000000</v>
      </c>
      <c r="N56" s="7">
        <v>300000000</v>
      </c>
      <c r="O56" s="7">
        <v>0</v>
      </c>
      <c r="P56" s="7">
        <v>300000000</v>
      </c>
      <c r="Q56" s="7">
        <v>300000000</v>
      </c>
      <c r="R56" s="7">
        <v>300000000</v>
      </c>
      <c r="S56" s="11">
        <f t="shared" si="2"/>
        <v>0</v>
      </c>
      <c r="T56" s="12">
        <f t="shared" si="3"/>
        <v>1</v>
      </c>
      <c r="U56" s="12">
        <f t="shared" si="4"/>
        <v>1</v>
      </c>
      <c r="V56" s="12">
        <f t="shared" si="5"/>
        <v>1</v>
      </c>
      <c r="W56" s="3"/>
    </row>
    <row r="57" spans="1:23" ht="65.25" customHeight="1" thickTop="1" thickBot="1">
      <c r="A57" s="5" t="s">
        <v>69</v>
      </c>
      <c r="B57" s="5" t="s">
        <v>94</v>
      </c>
      <c r="C57" s="5" t="s">
        <v>71</v>
      </c>
      <c r="D57" s="5" t="s">
        <v>20</v>
      </c>
      <c r="E57" s="5"/>
      <c r="F57" s="5" t="s">
        <v>22</v>
      </c>
      <c r="G57" s="5" t="s">
        <v>23</v>
      </c>
      <c r="H57" s="5" t="s">
        <v>24</v>
      </c>
      <c r="I57" s="6" t="s">
        <v>95</v>
      </c>
      <c r="J57" s="7">
        <v>300000000</v>
      </c>
      <c r="K57" s="7">
        <v>0</v>
      </c>
      <c r="L57" s="7">
        <v>50000000</v>
      </c>
      <c r="M57" s="7">
        <v>250000000</v>
      </c>
      <c r="N57" s="7">
        <v>247517272</v>
      </c>
      <c r="O57" s="7">
        <v>2482728</v>
      </c>
      <c r="P57" s="7">
        <v>247517271</v>
      </c>
      <c r="Q57" s="7">
        <v>239703654</v>
      </c>
      <c r="R57" s="7">
        <v>239703654</v>
      </c>
      <c r="S57" s="11">
        <f t="shared" si="2"/>
        <v>2482729</v>
      </c>
      <c r="T57" s="12">
        <f t="shared" si="3"/>
        <v>0.99006908400000004</v>
      </c>
      <c r="U57" s="12">
        <f t="shared" si="4"/>
        <v>0.95881461599999995</v>
      </c>
      <c r="V57" s="12">
        <f t="shared" si="5"/>
        <v>0.95881461599999995</v>
      </c>
      <c r="W57" s="3"/>
    </row>
    <row r="58" spans="1:23" ht="83.25" customHeight="1" thickTop="1" thickBot="1">
      <c r="A58" s="5" t="s">
        <v>69</v>
      </c>
      <c r="B58" s="5" t="s">
        <v>94</v>
      </c>
      <c r="C58" s="5" t="s">
        <v>71</v>
      </c>
      <c r="D58" s="5" t="s">
        <v>32</v>
      </c>
      <c r="E58" s="5"/>
      <c r="F58" s="5" t="s">
        <v>22</v>
      </c>
      <c r="G58" s="5" t="s">
        <v>23</v>
      </c>
      <c r="H58" s="5" t="s">
        <v>24</v>
      </c>
      <c r="I58" s="6" t="s">
        <v>96</v>
      </c>
      <c r="J58" s="7">
        <v>185300000</v>
      </c>
      <c r="K58" s="7">
        <v>0</v>
      </c>
      <c r="L58" s="7">
        <v>50000000</v>
      </c>
      <c r="M58" s="7">
        <v>135300000</v>
      </c>
      <c r="N58" s="7">
        <v>133360035.5</v>
      </c>
      <c r="O58" s="7">
        <v>1939964.5</v>
      </c>
      <c r="P58" s="7">
        <v>108903213.5</v>
      </c>
      <c r="Q58" s="7">
        <v>106108005.5</v>
      </c>
      <c r="R58" s="7">
        <v>106108005.5</v>
      </c>
      <c r="S58" s="11">
        <f t="shared" si="2"/>
        <v>26396786.5</v>
      </c>
      <c r="T58" s="12">
        <f t="shared" si="3"/>
        <v>0.80490179970436071</v>
      </c>
      <c r="U58" s="12">
        <f t="shared" si="4"/>
        <v>0.78424246489283078</v>
      </c>
      <c r="V58" s="12">
        <f t="shared" si="5"/>
        <v>0.78424246489283078</v>
      </c>
      <c r="W58" s="3"/>
    </row>
    <row r="59" spans="1:23" ht="63" customHeight="1" thickTop="1" thickBot="1">
      <c r="A59" s="5" t="s">
        <v>69</v>
      </c>
      <c r="B59" s="5" t="s">
        <v>94</v>
      </c>
      <c r="C59" s="5" t="s">
        <v>71</v>
      </c>
      <c r="D59" s="5" t="s">
        <v>35</v>
      </c>
      <c r="E59" s="5"/>
      <c r="F59" s="5" t="s">
        <v>22</v>
      </c>
      <c r="G59" s="5" t="s">
        <v>23</v>
      </c>
      <c r="H59" s="5" t="s">
        <v>24</v>
      </c>
      <c r="I59" s="6" t="s">
        <v>97</v>
      </c>
      <c r="J59" s="7">
        <v>230000000</v>
      </c>
      <c r="K59" s="7">
        <v>0</v>
      </c>
      <c r="L59" s="7">
        <v>62000000</v>
      </c>
      <c r="M59" s="7">
        <v>168000000</v>
      </c>
      <c r="N59" s="7">
        <v>164276092</v>
      </c>
      <c r="O59" s="7">
        <v>3723908</v>
      </c>
      <c r="P59" s="7">
        <v>164276092</v>
      </c>
      <c r="Q59" s="7">
        <v>141279105</v>
      </c>
      <c r="R59" s="7">
        <v>141279105</v>
      </c>
      <c r="S59" s="11">
        <f t="shared" si="2"/>
        <v>3723908</v>
      </c>
      <c r="T59" s="12">
        <f t="shared" si="3"/>
        <v>0.977833880952381</v>
      </c>
      <c r="U59" s="12">
        <f t="shared" si="4"/>
        <v>0.84094705357142863</v>
      </c>
      <c r="V59" s="12">
        <f t="shared" si="5"/>
        <v>0.84094705357142863</v>
      </c>
      <c r="W59" s="3"/>
    </row>
    <row r="60" spans="1:23" ht="90.75" customHeight="1" thickTop="1" thickBot="1">
      <c r="A60" s="5" t="s">
        <v>69</v>
      </c>
      <c r="B60" s="5" t="s">
        <v>98</v>
      </c>
      <c r="C60" s="5" t="s">
        <v>71</v>
      </c>
      <c r="D60" s="5" t="s">
        <v>20</v>
      </c>
      <c r="E60" s="5"/>
      <c r="F60" s="5" t="s">
        <v>22</v>
      </c>
      <c r="G60" s="5" t="s">
        <v>23</v>
      </c>
      <c r="H60" s="5" t="s">
        <v>24</v>
      </c>
      <c r="I60" s="6" t="s">
        <v>99</v>
      </c>
      <c r="J60" s="7">
        <v>1100000000</v>
      </c>
      <c r="K60" s="7">
        <v>0</v>
      </c>
      <c r="L60" s="7">
        <v>0</v>
      </c>
      <c r="M60" s="7">
        <v>1100000000</v>
      </c>
      <c r="N60" s="7">
        <v>1082021862.6400001</v>
      </c>
      <c r="O60" s="7">
        <v>17978137.359999999</v>
      </c>
      <c r="P60" s="7">
        <v>1082021862.6400001</v>
      </c>
      <c r="Q60" s="7">
        <v>506704944.47000003</v>
      </c>
      <c r="R60" s="7">
        <v>506704944.47000003</v>
      </c>
      <c r="S60" s="11">
        <f t="shared" si="2"/>
        <v>17978137.359999895</v>
      </c>
      <c r="T60" s="12">
        <f t="shared" si="3"/>
        <v>0.9836562387636365</v>
      </c>
      <c r="U60" s="12">
        <f t="shared" si="4"/>
        <v>0.46064085860909093</v>
      </c>
      <c r="V60" s="12">
        <f t="shared" si="5"/>
        <v>0.46064085860909093</v>
      </c>
      <c r="W60" s="3"/>
    </row>
    <row r="61" spans="1:23" ht="110.25" customHeight="1" thickTop="1" thickBot="1">
      <c r="A61" s="5" t="s">
        <v>69</v>
      </c>
      <c r="B61" s="5" t="s">
        <v>98</v>
      </c>
      <c r="C61" s="5" t="s">
        <v>71</v>
      </c>
      <c r="D61" s="5" t="s">
        <v>20</v>
      </c>
      <c r="E61" s="5"/>
      <c r="F61" s="5" t="s">
        <v>22</v>
      </c>
      <c r="G61" s="5" t="s">
        <v>38</v>
      </c>
      <c r="H61" s="5" t="s">
        <v>24</v>
      </c>
      <c r="I61" s="6" t="s">
        <v>99</v>
      </c>
      <c r="J61" s="7">
        <v>1000000000</v>
      </c>
      <c r="K61" s="7">
        <v>0</v>
      </c>
      <c r="L61" s="7">
        <v>100000000</v>
      </c>
      <c r="M61" s="7">
        <v>900000000</v>
      </c>
      <c r="N61" s="7">
        <v>890526590</v>
      </c>
      <c r="O61" s="7">
        <v>9473410</v>
      </c>
      <c r="P61" s="7">
        <v>890526063</v>
      </c>
      <c r="Q61" s="7">
        <v>791832452</v>
      </c>
      <c r="R61" s="7">
        <v>791832452</v>
      </c>
      <c r="S61" s="11">
        <f t="shared" si="2"/>
        <v>9473937</v>
      </c>
      <c r="T61" s="12">
        <f t="shared" si="3"/>
        <v>0.98947340333333333</v>
      </c>
      <c r="U61" s="12">
        <f t="shared" si="4"/>
        <v>0.87981383555555559</v>
      </c>
      <c r="V61" s="12">
        <f t="shared" si="5"/>
        <v>0.87981383555555559</v>
      </c>
      <c r="W61" s="3"/>
    </row>
    <row r="62" spans="1:23" ht="66" customHeight="1" thickTop="1" thickBot="1">
      <c r="A62" s="5" t="s">
        <v>69</v>
      </c>
      <c r="B62" s="5" t="s">
        <v>98</v>
      </c>
      <c r="C62" s="5" t="s">
        <v>71</v>
      </c>
      <c r="D62" s="5" t="s">
        <v>32</v>
      </c>
      <c r="E62" s="5" t="s">
        <v>0</v>
      </c>
      <c r="F62" s="5" t="s">
        <v>22</v>
      </c>
      <c r="G62" s="5" t="s">
        <v>23</v>
      </c>
      <c r="H62" s="5" t="s">
        <v>24</v>
      </c>
      <c r="I62" s="6" t="s">
        <v>100</v>
      </c>
      <c r="J62" s="7">
        <v>1027000000</v>
      </c>
      <c r="K62" s="7">
        <v>0</v>
      </c>
      <c r="L62" s="7">
        <v>100000000</v>
      </c>
      <c r="M62" s="7">
        <v>927000000</v>
      </c>
      <c r="N62" s="7">
        <v>878915673.12</v>
      </c>
      <c r="O62" s="7">
        <v>48084326.880000003</v>
      </c>
      <c r="P62" s="7">
        <v>874105644</v>
      </c>
      <c r="Q62" s="7">
        <v>588284939.5</v>
      </c>
      <c r="R62" s="7">
        <v>588284939.5</v>
      </c>
      <c r="S62" s="11">
        <f t="shared" si="2"/>
        <v>52894356</v>
      </c>
      <c r="T62" s="12">
        <f t="shared" si="3"/>
        <v>0.94294028478964398</v>
      </c>
      <c r="U62" s="12">
        <f t="shared" si="4"/>
        <v>0.63461158522114347</v>
      </c>
      <c r="V62" s="12">
        <f t="shared" si="5"/>
        <v>0.63461158522114347</v>
      </c>
      <c r="W62" s="3"/>
    </row>
    <row r="63" spans="1:23" ht="63.75" customHeight="1" thickTop="1" thickBot="1">
      <c r="A63" s="5" t="s">
        <v>69</v>
      </c>
      <c r="B63" s="5" t="s">
        <v>98</v>
      </c>
      <c r="C63" s="5" t="s">
        <v>71</v>
      </c>
      <c r="D63" s="5" t="s">
        <v>35</v>
      </c>
      <c r="E63" s="5"/>
      <c r="F63" s="5" t="s">
        <v>22</v>
      </c>
      <c r="G63" s="5" t="s">
        <v>23</v>
      </c>
      <c r="H63" s="5" t="s">
        <v>24</v>
      </c>
      <c r="I63" s="6" t="s">
        <v>101</v>
      </c>
      <c r="J63" s="7">
        <v>1000000000</v>
      </c>
      <c r="K63" s="7">
        <v>0</v>
      </c>
      <c r="L63" s="7">
        <v>1000000000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11">
        <f t="shared" si="2"/>
        <v>0</v>
      </c>
      <c r="T63" s="12">
        <v>0</v>
      </c>
      <c r="U63" s="12">
        <v>0</v>
      </c>
      <c r="V63" s="12">
        <v>0</v>
      </c>
      <c r="W63" s="3"/>
    </row>
    <row r="64" spans="1:23" ht="36" customHeight="1" thickTop="1" thickBot="1">
      <c r="A64" s="5"/>
      <c r="B64" s="5"/>
      <c r="C64" s="5"/>
      <c r="D64" s="5"/>
      <c r="E64" s="5"/>
      <c r="F64" s="5"/>
      <c r="G64" s="5"/>
      <c r="H64" s="5"/>
      <c r="I64" s="6" t="s">
        <v>109</v>
      </c>
      <c r="J64" s="7">
        <f>+J6+J36</f>
        <v>458619111598</v>
      </c>
      <c r="K64" s="7">
        <f t="shared" ref="K64:R64" si="11">+K6+K36</f>
        <v>31319157645</v>
      </c>
      <c r="L64" s="7">
        <f t="shared" si="11"/>
        <v>23401157645</v>
      </c>
      <c r="M64" s="7">
        <f t="shared" si="11"/>
        <v>466537111598</v>
      </c>
      <c r="N64" s="7">
        <f t="shared" si="11"/>
        <v>464916868917.84998</v>
      </c>
      <c r="O64" s="7">
        <f t="shared" si="11"/>
        <v>1620242680.1500001</v>
      </c>
      <c r="P64" s="7">
        <f t="shared" si="11"/>
        <v>462989965127.63007</v>
      </c>
      <c r="Q64" s="7">
        <f t="shared" si="11"/>
        <v>385466630782.05005</v>
      </c>
      <c r="R64" s="7">
        <f t="shared" si="11"/>
        <v>385466630782.05005</v>
      </c>
      <c r="S64" s="11">
        <f t="shared" si="2"/>
        <v>3547146470.3699341</v>
      </c>
      <c r="T64" s="12">
        <f t="shared" si="3"/>
        <v>0.99239686108095426</v>
      </c>
      <c r="U64" s="12">
        <f t="shared" si="4"/>
        <v>0.82622929923352861</v>
      </c>
      <c r="V64" s="12">
        <f t="shared" si="5"/>
        <v>0.82622929923352861</v>
      </c>
      <c r="W64" s="3"/>
    </row>
    <row r="65" spans="1:22" ht="15.75" thickTop="1">
      <c r="A65" s="16" t="s">
        <v>115</v>
      </c>
      <c r="B65" s="16"/>
      <c r="C65" s="16"/>
      <c r="D65" s="16"/>
      <c r="E65" s="16"/>
      <c r="F65" s="16"/>
      <c r="G65" s="16"/>
      <c r="H65" s="16"/>
      <c r="I65" s="17"/>
      <c r="J65" s="16"/>
      <c r="K65" s="16"/>
      <c r="L65" s="16"/>
      <c r="M65" s="16"/>
      <c r="N65" s="18"/>
      <c r="O65" s="18"/>
      <c r="S65" s="4"/>
      <c r="T65" s="4"/>
      <c r="U65" s="4"/>
      <c r="V65" s="4"/>
    </row>
    <row r="66" spans="1:22">
      <c r="A66" s="16" t="s">
        <v>116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8"/>
      <c r="O66" s="18"/>
      <c r="S66" s="4"/>
      <c r="T66" s="4"/>
      <c r="U66" s="4"/>
      <c r="V66" s="4"/>
    </row>
    <row r="67" spans="1:22">
      <c r="A67" s="16" t="s">
        <v>117</v>
      </c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8"/>
      <c r="O67" s="18"/>
      <c r="S67" s="4"/>
      <c r="T67" s="4"/>
      <c r="U67" s="4"/>
      <c r="V67" s="4"/>
    </row>
    <row r="68" spans="1:22">
      <c r="A68" s="18" t="s">
        <v>118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S68" s="4"/>
      <c r="T68" s="4"/>
      <c r="U68" s="4"/>
      <c r="V68" s="4"/>
    </row>
    <row r="69" spans="1:22">
      <c r="A69" s="18" t="s">
        <v>119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S69" s="4"/>
      <c r="T69" s="4"/>
      <c r="U69" s="4"/>
      <c r="V69" s="4"/>
    </row>
    <row r="70" spans="1:22">
      <c r="A70" s="18" t="s">
        <v>120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S70" s="4"/>
      <c r="T70" s="4"/>
      <c r="U70" s="4"/>
      <c r="V70" s="4"/>
    </row>
    <row r="71" spans="1:22">
      <c r="A71" s="18" t="s">
        <v>124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S71" s="4"/>
      <c r="T71" s="4"/>
      <c r="U71" s="4"/>
      <c r="V71" s="4"/>
    </row>
    <row r="72" spans="1:22">
      <c r="A72" s="18" t="s">
        <v>125</v>
      </c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9"/>
      <c r="N72" s="18"/>
      <c r="O72" s="18"/>
      <c r="S72" s="4"/>
      <c r="T72" s="4"/>
      <c r="U72" s="4"/>
      <c r="V72" s="4"/>
    </row>
    <row r="73" spans="1:22">
      <c r="A73" s="18" t="s">
        <v>126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S73" s="4"/>
      <c r="T73" s="4"/>
      <c r="U73" s="4"/>
      <c r="V73" s="4"/>
    </row>
    <row r="74" spans="1:22">
      <c r="A74" s="18" t="s">
        <v>127</v>
      </c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S74" s="4"/>
      <c r="T74" s="4"/>
      <c r="U74" s="4"/>
      <c r="V74" s="4"/>
    </row>
    <row r="75" spans="1:22">
      <c r="A75" s="18" t="s">
        <v>129</v>
      </c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S75" s="4"/>
      <c r="T75" s="4"/>
      <c r="U75" s="4"/>
      <c r="V75" s="4"/>
    </row>
    <row r="76" spans="1:22">
      <c r="A76" s="18" t="s">
        <v>128</v>
      </c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20"/>
      <c r="T76" s="20"/>
      <c r="U76" s="20"/>
      <c r="V76" s="20"/>
    </row>
    <row r="77" spans="1:22">
      <c r="S77" s="4"/>
      <c r="T77" s="4"/>
      <c r="U77" s="4"/>
      <c r="V77" s="4"/>
    </row>
    <row r="78" spans="1:22">
      <c r="S78" s="4"/>
      <c r="T78" s="4"/>
      <c r="U78" s="4"/>
      <c r="V78" s="4"/>
    </row>
    <row r="79" spans="1:22">
      <c r="S79" s="4"/>
      <c r="T79" s="4"/>
      <c r="U79" s="4"/>
      <c r="V79" s="4"/>
    </row>
  </sheetData>
  <mergeCells count="3">
    <mergeCell ref="A1:V1"/>
    <mergeCell ref="A2:V2"/>
    <mergeCell ref="A3:V3"/>
  </mergeCells>
  <printOptions horizontalCentered="1"/>
  <pageMargins left="0.39370078740157483" right="0" top="0.78740157480314965" bottom="0.78740157480314965" header="0.78740157480314965" footer="0.78740157480314965"/>
  <pageSetup paperSize="14" scale="6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 GESTIÓN GRAL </vt:lpstr>
      <vt:lpstr>'EJECUCIÓN  GESTIÓN GRAL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2019-01-29T19:02:37Z</cp:lastPrinted>
  <dcterms:created xsi:type="dcterms:W3CDTF">2019-01-22T12:16:27Z</dcterms:created>
  <dcterms:modified xsi:type="dcterms:W3CDTF">2019-01-29T21:25:24Z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