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NANCIERA - PRESPTO\AÑO 2018\PAGINA WEB\DICIEMBRE 31 DE 2018\PDF\"/>
    </mc:Choice>
  </mc:AlternateContent>
  <bookViews>
    <workbookView xWindow="240" yWindow="120" windowWidth="18060" windowHeight="7050"/>
  </bookViews>
  <sheets>
    <sheet name="EJECUCIÓN GASTOS DE INVERSIÓN" sheetId="1" r:id="rId1"/>
  </sheets>
  <definedNames>
    <definedName name="_xlnm.Print_Titles" localSheetId="0">'EJECUCIÓN GASTOS DE INVERSIÓN'!$5:$5</definedName>
  </definedNames>
  <calcPr calcId="152511"/>
</workbook>
</file>

<file path=xl/calcChain.xml><?xml version="1.0" encoding="utf-8"?>
<calcChain xmlns="http://schemas.openxmlformats.org/spreadsheetml/2006/main">
  <c r="S38" i="1" l="1"/>
  <c r="V37" i="1"/>
  <c r="U37" i="1"/>
  <c r="T37" i="1"/>
  <c r="S37" i="1"/>
  <c r="V36" i="1"/>
  <c r="U36" i="1"/>
  <c r="T36" i="1"/>
  <c r="S36" i="1"/>
  <c r="V35" i="1"/>
  <c r="U35" i="1"/>
  <c r="T35" i="1"/>
  <c r="S35" i="1"/>
  <c r="S33" i="1"/>
  <c r="V32" i="1"/>
  <c r="U32" i="1"/>
  <c r="T32" i="1"/>
  <c r="S32" i="1"/>
  <c r="V31" i="1"/>
  <c r="U31" i="1"/>
  <c r="T31" i="1"/>
  <c r="S31" i="1"/>
  <c r="V30" i="1"/>
  <c r="U30" i="1"/>
  <c r="T30" i="1"/>
  <c r="S30" i="1"/>
  <c r="V28" i="1"/>
  <c r="U28" i="1"/>
  <c r="T28" i="1"/>
  <c r="S28" i="1"/>
  <c r="V27" i="1"/>
  <c r="U27" i="1"/>
  <c r="T27" i="1"/>
  <c r="S27" i="1"/>
  <c r="V26" i="1"/>
  <c r="U26" i="1"/>
  <c r="T26" i="1"/>
  <c r="S26" i="1"/>
  <c r="V25" i="1"/>
  <c r="U25" i="1"/>
  <c r="T25" i="1"/>
  <c r="S25" i="1"/>
  <c r="V24" i="1"/>
  <c r="U24" i="1"/>
  <c r="T24" i="1"/>
  <c r="S24" i="1"/>
  <c r="V23" i="1"/>
  <c r="U23" i="1"/>
  <c r="T23" i="1"/>
  <c r="S23" i="1"/>
  <c r="V22" i="1"/>
  <c r="U22" i="1"/>
  <c r="T22" i="1"/>
  <c r="S22" i="1"/>
  <c r="V21" i="1"/>
  <c r="U21" i="1"/>
  <c r="T21" i="1"/>
  <c r="S21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5" i="1"/>
  <c r="U15" i="1"/>
  <c r="T15" i="1"/>
  <c r="S15" i="1"/>
  <c r="V14" i="1"/>
  <c r="U14" i="1"/>
  <c r="T14" i="1"/>
  <c r="S14" i="1"/>
  <c r="V13" i="1"/>
  <c r="U13" i="1"/>
  <c r="T13" i="1"/>
  <c r="S13" i="1"/>
  <c r="V12" i="1"/>
  <c r="U12" i="1"/>
  <c r="T12" i="1"/>
  <c r="S12" i="1"/>
  <c r="V11" i="1"/>
  <c r="U11" i="1"/>
  <c r="T11" i="1"/>
  <c r="S11" i="1"/>
  <c r="S10" i="1"/>
  <c r="V8" i="1"/>
  <c r="U8" i="1"/>
  <c r="T8" i="1"/>
  <c r="S8" i="1"/>
  <c r="V7" i="1"/>
  <c r="U7" i="1"/>
  <c r="T7" i="1"/>
  <c r="S7" i="1"/>
  <c r="R38" i="1"/>
  <c r="Q38" i="1"/>
  <c r="P38" i="1"/>
  <c r="T38" i="1" s="1"/>
  <c r="O38" i="1"/>
  <c r="N38" i="1"/>
  <c r="M38" i="1"/>
  <c r="L38" i="1"/>
  <c r="K38" i="1"/>
  <c r="J38" i="1"/>
  <c r="R34" i="1"/>
  <c r="Q34" i="1"/>
  <c r="P34" i="1"/>
  <c r="T34" i="1" s="1"/>
  <c r="O34" i="1"/>
  <c r="N34" i="1"/>
  <c r="M34" i="1"/>
  <c r="S34" i="1" s="1"/>
  <c r="L34" i="1"/>
  <c r="K34" i="1"/>
  <c r="J34" i="1"/>
  <c r="R29" i="1"/>
  <c r="Q29" i="1"/>
  <c r="P29" i="1"/>
  <c r="O29" i="1"/>
  <c r="N29" i="1"/>
  <c r="M29" i="1"/>
  <c r="S29" i="1" s="1"/>
  <c r="L29" i="1"/>
  <c r="K29" i="1"/>
  <c r="J29" i="1"/>
  <c r="J9" i="1"/>
  <c r="R9" i="1"/>
  <c r="Q9" i="1"/>
  <c r="P9" i="1"/>
  <c r="O9" i="1"/>
  <c r="O39" i="1" s="1"/>
  <c r="N9" i="1"/>
  <c r="M9" i="1"/>
  <c r="L9" i="1"/>
  <c r="K9" i="1"/>
  <c r="K39" i="1" s="1"/>
  <c r="M39" i="1" l="1"/>
  <c r="S39" i="1" s="1"/>
  <c r="Q39" i="1"/>
  <c r="U39" i="1" s="1"/>
  <c r="V34" i="1"/>
  <c r="U38" i="1"/>
  <c r="U29" i="1"/>
  <c r="L39" i="1"/>
  <c r="P39" i="1"/>
  <c r="V29" i="1"/>
  <c r="U34" i="1"/>
  <c r="N39" i="1"/>
  <c r="V9" i="1"/>
  <c r="T29" i="1"/>
  <c r="J39" i="1"/>
  <c r="V38" i="1"/>
  <c r="S9" i="1"/>
  <c r="R39" i="1"/>
  <c r="V39" i="1" s="1"/>
  <c r="T9" i="1"/>
  <c r="U9" i="1"/>
  <c r="V6" i="1"/>
  <c r="U6" i="1"/>
  <c r="T6" i="1"/>
  <c r="S6" i="1"/>
  <c r="T39" i="1" l="1"/>
</calcChain>
</file>

<file path=xl/sharedStrings.xml><?xml version="1.0" encoding="utf-8"?>
<sst xmlns="http://schemas.openxmlformats.org/spreadsheetml/2006/main" count="297" uniqueCount="86">
  <si>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</si>
  <si>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</si>
  <si>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</si>
  <si>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</si>
  <si>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</si>
  <si>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</si>
  <si>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</si>
  <si>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</si>
  <si>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</si>
  <si>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</si>
  <si>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</si>
  <si>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</si>
  <si>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</si>
  <si>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</si>
  <si>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</si>
  <si>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</si>
  <si>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</si>
  <si>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</si>
  <si>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</si>
  <si>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1</t>
  </si>
  <si>
    <t>Nación</t>
  </si>
  <si>
    <t>10</t>
  </si>
  <si>
    <t>CSF</t>
  </si>
  <si>
    <t>2</t>
  </si>
  <si>
    <t>3</t>
  </si>
  <si>
    <t>11</t>
  </si>
  <si>
    <t>SSF</t>
  </si>
  <si>
    <t>25</t>
  </si>
  <si>
    <t>6</t>
  </si>
  <si>
    <t>C</t>
  </si>
  <si>
    <t>3501</t>
  </si>
  <si>
    <t>0200</t>
  </si>
  <si>
    <t>APOYO AL GOBIERNO EN UNA CORRECTA INSERCIÓN DE COLOMBIA EN LOS MERCADOS INTERNACIONALES, APERTURA DE NUEVOS MERCADOS Y LA PROFUNDIZACIÓN DE LOS EXISTENTES -   NACIONAL</t>
  </si>
  <si>
    <t>3502</t>
  </si>
  <si>
    <t>APOYO A PROYECTOS DEL FONDO DE MODERNIZACIÓN E INNOVACIÓN PARA LAS MICRO, PEQUEÑAS Y MEDIANAS EMPRESAS EN COLOMBIA</t>
  </si>
  <si>
    <t>APOYO A LA PROMOCION Y COMPETITIVIDAD TURISTICA LEY 1101 DE 2006 ANIVEL NACIONAL</t>
  </si>
  <si>
    <t>ADMINISTRACIÓN DEL SUBSISTEMA NACIONAL DE LA CALIDAD.</t>
  </si>
  <si>
    <t>7</t>
  </si>
  <si>
    <t>IMPLEMENTACIÓN DE LA POLÍTICA DE PRODUCTIVIDAD Y COMPETITIVIDAD A TRAVÉS DE LAS COMISIONES REGIONALES DE COMPETITIVIDAD A NIVEL NACIONAL</t>
  </si>
  <si>
    <t>FORTALECIMIENTO A LA POLITICA DE GENERACIÓN DE INGRESOS PARA GRUPOS DE ESPECIAL PROTECCION CONSTITUCIONAL A NIVEL NACIONAL</t>
  </si>
  <si>
    <t>12</t>
  </si>
  <si>
    <t>IMPLEMENTACIÓN ACCIÓNES QUE CONTRIBUYAN AL MEJORAMIENTO DE LA PRODUCTIVIDAD Y COMPETITIVIDAD NACIONAL</t>
  </si>
  <si>
    <t>14</t>
  </si>
  <si>
    <t>15</t>
  </si>
  <si>
    <t>APOYO AL SECTOR LACTEO PARA LA COMPETITIVIDAD FRENTE A LOS RETOS DE TRATADOS DE LIBRE COMERCIO EN COLOMBIA</t>
  </si>
  <si>
    <t>Propios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</si>
  <si>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</si>
  <si>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</si>
  <si>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</si>
  <si>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</si>
  <si>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</si>
  <si>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</si>
  <si>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</si>
  <si>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</t>
  </si>
  <si>
    <t>3503</t>
  </si>
  <si>
    <t>IMPLANTACION Y DIFUSION DE UN NUEVO SISTEMA  DE CONTABILIDAD CON REFERENTE INTERNACIONAL A NIVEL NACIONAL</t>
  </si>
  <si>
    <t>APLICACIÓN  Y CONVERGENCIA HACIA ESTANDARES INTERNACIONALES DE INFORMACION FINANCIERA Y DE ASEGURAMIENTO DE LA INFORMACION A NIVEL NACIONAL</t>
  </si>
  <si>
    <t>SISTEMATIZACIÓN REGISTRO DE PRODUCTORES, IMPORTADORES Y COMERCIALIZADORES DE SUSTANCIAS QUÍMICAS NACIONAL</t>
  </si>
  <si>
    <t>3599</t>
  </si>
  <si>
    <t>FORTALECIMIENTO INSTITUCIONAL A TRAVÉS DE LA ARTICULACIÓN DE LOS PROCESOS CON LA INFRAESTRUCTURA TECNOLÓGICA Y DE INFORMACIÓN PARA EL MINISTERIO DE COMERCIO, INDUSTRIA Y TURISMO.</t>
  </si>
  <si>
    <t>DESARROLLO DE ACCIONES PARA FORTALECER LA GESTION MISIONAL DEL MINISTERIO DE COMERCIO, INDUSTRIA Y TURISMO A NIVEL NACIONAL</t>
  </si>
  <si>
    <t>ASISTENCIA PARA PROCESOS DE ANÁLISIS SECTORIAL  DE TURISMO POR PARTE DE MINCIT A NIVEL   NACIONAL</t>
  </si>
  <si>
    <t xml:space="preserve">GASTOS DE INVERSIÓN </t>
  </si>
  <si>
    <t>APROPIACIÓN SIN COMPROMETER</t>
  </si>
  <si>
    <t>COMP/APR</t>
  </si>
  <si>
    <t>OBLIG/APR</t>
  </si>
  <si>
    <t>PAGO/APR</t>
  </si>
  <si>
    <t>MINISTERIO DE COMERCIO INDUSTRIA Y TURISMO</t>
  </si>
  <si>
    <t>EJECUCIÓN PRESUPUESTAL ACUMULADA CON CORTE AL 31 DE DICIEMBRE DE 2018</t>
  </si>
  <si>
    <t>FECHA DE GENERACIÓN : ENERO 22 DE 2019</t>
  </si>
  <si>
    <t>IMPLANTACION DEL PROGRAMA DE APOYO INTEGRAL PARA LOS USUARIOS DE COMERCIO EXTERIOR</t>
  </si>
  <si>
    <t>FORTALECIMIENTO DE LOS SERVICIOS BRINDADOS A LOS USUARIOS DE COMERCIO EXTERIOR A NIVEL NACIONAL</t>
  </si>
  <si>
    <t xml:space="preserve">VICEMINISTERIO DE COMERCIO EXTERIOR </t>
  </si>
  <si>
    <t>VICEMINISTERIO DE DESARROLLO EMPRESARIAL</t>
  </si>
  <si>
    <t>VICEMINISTERIO DE TURISMO</t>
  </si>
  <si>
    <t xml:space="preserve">SECRETARIA GENERAL </t>
  </si>
  <si>
    <t xml:space="preserve">TOTAL GASTOS DE INVERSIÓN </t>
  </si>
  <si>
    <t xml:space="preserve">Fuente : Sistema Integrado de Información Financiera SIIF Nación </t>
  </si>
  <si>
    <t>Nota 1:  Ley No. 1873 del 20 de Diciembre de 2017 " Por la cual se decreta el presupuesto de rentas y recursos de capital y ley de apropiaciones para la vigencia fiscal del 1° de Enero al 31 de Diciembre de 2018"</t>
  </si>
  <si>
    <t>Nota 2: Decreto No. 2236 del 27 de Diciembre de 2017 " Por el cual se liquida el Presupuesto General de la Nación para la vigencia fiscal de 2018, se detallan las apropiaciones y se clasifican y definen los gastos"</t>
  </si>
  <si>
    <t>Nota 3: Decreto No. 662 del 17 de abril de 2018 " Por el cual se aplazan unas apropiaciones en el Presupuesto General de la Nación de la vigencia fiscal de 2018"</t>
  </si>
  <si>
    <t>Nota 4: Resolución No.288 del 15 de Agosto de 2018 " Por la cual se sefectúa una distribución del Presupuesto de Inversión contenida en el anexo del Decreto de Liquidación del Presupuesto General de La Nación para la vigencia fiscal 2018"</t>
  </si>
  <si>
    <t>Nota 5: Resolución 2644 del 30 de agosto de 2018 " Por la cual se efectúa una distribución en el Presupuesto de Gastos de Funcionamiento del Ministerio de Hacienda y Crédito Público para la vigencia fiscal de 2018"</t>
  </si>
  <si>
    <t>Nota 6: Resolución 1802  del 14 de Septiembre de 2018 " Por la cual se efectúa una traslado en el Presupuesto de Funcionamiento de la Sección 3501 Ministerio de Comercio Industria y Turismo, Unidad Ejecutora 3501-01 Gestión General en la Vigencia Fiscal de 2018"</t>
  </si>
  <si>
    <t>Nota 7: Decreto 1771 del 17 de Septiembre de 2018 "Por el cual se modifica el detalle del aplazamiento contenido en el Decreto 662 del 17 de abril de 2018"</t>
  </si>
  <si>
    <t xml:space="preserve">Nota 8: Decreto No.2470 del 28 de Diciembre de 2018 " Por el cual se reducen unas apropiaciones en el Presupuesto General de la Nación de la vigencia fiscal de 2018 y se dictan otras disposiciones"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</si>
</sst>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8"/>
      <name val="Calibri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5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10" fontId="4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165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left" readingOrder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Continuous" vertical="center" wrapText="1"/>
    </xf>
    <xf numFmtId="0" fontId="9" fillId="0" borderId="0" xfId="0" applyFont="1" applyFill="1" applyBorder="1" applyAlignment="1">
      <alignment horizontal="centerContinuous" vertical="center" wrapText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Continuous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showGridLines="0" tabSelected="1" workbookViewId="0">
      <selection activeCell="Q7" sqref="Q7"/>
    </sheetView>
  </sheetViews>
  <sheetFormatPr baseColWidth="10" defaultRowHeight="15" x14ac:dyDescent="0.25"/>
  <cols>
    <col min="1" max="1" width="4.85546875" customWidth="1"/>
    <col min="2" max="4" width="5.42578125" customWidth="1"/>
    <col min="5" max="5" width="4.28515625" customWidth="1"/>
    <col min="6" max="6" width="6" customWidth="1"/>
    <col min="7" max="7" width="5.42578125" customWidth="1"/>
    <col min="8" max="8" width="5.140625" customWidth="1"/>
    <col min="9" max="9" width="27.5703125" customWidth="1"/>
    <col min="10" max="10" width="17" customWidth="1"/>
    <col min="11" max="11" width="15.42578125" customWidth="1"/>
    <col min="12" max="12" width="15" customWidth="1"/>
    <col min="13" max="13" width="16.85546875" customWidth="1"/>
    <col min="14" max="14" width="15.85546875" customWidth="1"/>
    <col min="15" max="15" width="15.28515625" customWidth="1"/>
    <col min="16" max="16" width="17.5703125" customWidth="1"/>
    <col min="17" max="17" width="14.85546875" customWidth="1"/>
    <col min="18" max="18" width="17.140625" customWidth="1"/>
    <col min="19" max="19" width="14.140625" customWidth="1"/>
    <col min="20" max="20" width="9.5703125" customWidth="1"/>
    <col min="21" max="21" width="9.140625" customWidth="1"/>
    <col min="22" max="22" width="8.7109375" customWidth="1"/>
  </cols>
  <sheetData>
    <row r="1" spans="1:22" ht="15.75" x14ac:dyDescent="0.25">
      <c r="A1" s="23" t="s">
        <v>67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15.75" x14ac:dyDescent="0.25">
      <c r="A2" s="23" t="s">
        <v>68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15.75" x14ac:dyDescent="0.25">
      <c r="A3" s="23" t="s">
        <v>62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ht="15.75" thickBot="1" x14ac:dyDescent="0.3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22" t="s">
        <v>69</v>
      </c>
      <c r="T4" s="21"/>
      <c r="U4" s="21"/>
      <c r="V4" s="21"/>
    </row>
    <row r="5" spans="1:22" ht="49.5" customHeight="1" thickTop="1" thickBot="1" x14ac:dyDescent="0.3">
      <c r="A5" s="25" t="s">
        <v>1</v>
      </c>
      <c r="B5" s="25" t="s">
        <v>2</v>
      </c>
      <c r="C5" s="25" t="s">
        <v>3</v>
      </c>
      <c r="D5" s="25" t="s">
        <v>4</v>
      </c>
      <c r="E5" s="25" t="s">
        <v>5</v>
      </c>
      <c r="F5" s="25" t="s">
        <v>6</v>
      </c>
      <c r="G5" s="25" t="s">
        <v>7</v>
      </c>
      <c r="H5" s="25" t="s">
        <v>8</v>
      </c>
      <c r="I5" s="25" t="s">
        <v>9</v>
      </c>
      <c r="J5" s="25" t="s">
        <v>10</v>
      </c>
      <c r="K5" s="25" t="s">
        <v>11</v>
      </c>
      <c r="L5" s="25" t="s">
        <v>12</v>
      </c>
      <c r="M5" s="25" t="s">
        <v>13</v>
      </c>
      <c r="N5" s="25" t="s">
        <v>14</v>
      </c>
      <c r="O5" s="25" t="s">
        <v>15</v>
      </c>
      <c r="P5" s="25" t="s">
        <v>16</v>
      </c>
      <c r="Q5" s="25" t="s">
        <v>17</v>
      </c>
      <c r="R5" s="25" t="s">
        <v>18</v>
      </c>
      <c r="S5" s="26" t="s">
        <v>63</v>
      </c>
      <c r="T5" s="26" t="s">
        <v>64</v>
      </c>
      <c r="U5" s="26" t="s">
        <v>65</v>
      </c>
      <c r="V5" s="26" t="s">
        <v>66</v>
      </c>
    </row>
    <row r="6" spans="1:22" ht="78" customHeight="1" thickTop="1" thickBot="1" x14ac:dyDescent="0.3">
      <c r="A6" s="2" t="s">
        <v>29</v>
      </c>
      <c r="B6" s="2" t="s">
        <v>30</v>
      </c>
      <c r="C6" s="2" t="s">
        <v>31</v>
      </c>
      <c r="D6" s="2" t="s">
        <v>23</v>
      </c>
      <c r="E6" s="2"/>
      <c r="F6" s="2" t="s">
        <v>20</v>
      </c>
      <c r="G6" s="2" t="s">
        <v>21</v>
      </c>
      <c r="H6" s="2" t="s">
        <v>22</v>
      </c>
      <c r="I6" s="3" t="s">
        <v>32</v>
      </c>
      <c r="J6" s="4">
        <v>4117000000</v>
      </c>
      <c r="K6" s="4">
        <v>0</v>
      </c>
      <c r="L6" s="4">
        <v>450000000</v>
      </c>
      <c r="M6" s="4">
        <v>3667000000</v>
      </c>
      <c r="N6" s="4">
        <v>3371772106.4299998</v>
      </c>
      <c r="O6" s="4">
        <v>295227893.56999999</v>
      </c>
      <c r="P6" s="4">
        <v>2937457781.9000001</v>
      </c>
      <c r="Q6" s="4">
        <v>2753221098.23</v>
      </c>
      <c r="R6" s="4">
        <v>2753221098.23</v>
      </c>
      <c r="S6" s="5">
        <f>+M6-P6</f>
        <v>729542218.0999999</v>
      </c>
      <c r="T6" s="6">
        <f>+P6/M6</f>
        <v>0.80105202669757303</v>
      </c>
      <c r="U6" s="6">
        <f>+Q6/M6</f>
        <v>0.75081022586037638</v>
      </c>
      <c r="V6" s="6">
        <f>+R6/M6</f>
        <v>0.75081022586037638</v>
      </c>
    </row>
    <row r="7" spans="1:22" ht="60" customHeight="1" thickTop="1" thickBot="1" x14ac:dyDescent="0.3">
      <c r="A7" s="2" t="s">
        <v>29</v>
      </c>
      <c r="B7" s="2" t="s">
        <v>30</v>
      </c>
      <c r="C7" s="2" t="s">
        <v>31</v>
      </c>
      <c r="D7" s="2" t="s">
        <v>19</v>
      </c>
      <c r="E7" s="2"/>
      <c r="F7" s="2" t="s">
        <v>20</v>
      </c>
      <c r="G7" s="2" t="s">
        <v>46</v>
      </c>
      <c r="H7" s="2" t="s">
        <v>26</v>
      </c>
      <c r="I7" s="3" t="s">
        <v>70</v>
      </c>
      <c r="J7" s="4">
        <v>4072000000</v>
      </c>
      <c r="K7" s="4">
        <v>0</v>
      </c>
      <c r="L7" s="4">
        <v>222000000</v>
      </c>
      <c r="M7" s="4">
        <v>3850000000</v>
      </c>
      <c r="N7" s="4">
        <v>3809693758.3299999</v>
      </c>
      <c r="O7" s="4">
        <v>40306241.670000002</v>
      </c>
      <c r="P7" s="4">
        <v>3727093713.21</v>
      </c>
      <c r="Q7" s="4">
        <v>3326755121.7199998</v>
      </c>
      <c r="R7" s="4">
        <v>3326755121.7199998</v>
      </c>
      <c r="S7" s="5">
        <f t="shared" ref="S7:S38" si="0">+M7-P7</f>
        <v>122906286.78999996</v>
      </c>
      <c r="T7" s="6">
        <f t="shared" ref="T7:T38" si="1">+P7/M7</f>
        <v>0.96807628914545452</v>
      </c>
      <c r="U7" s="6">
        <f t="shared" ref="U7:U38" si="2">+Q7/M7</f>
        <v>0.86409223940779212</v>
      </c>
      <c r="V7" s="6">
        <f t="shared" ref="V7:V38" si="3">+R7/M7</f>
        <v>0.86409223940779212</v>
      </c>
    </row>
    <row r="8" spans="1:22" ht="60" customHeight="1" thickTop="1" thickBot="1" x14ac:dyDescent="0.3">
      <c r="A8" s="2" t="s">
        <v>29</v>
      </c>
      <c r="B8" s="2" t="s">
        <v>30</v>
      </c>
      <c r="C8" s="2" t="s">
        <v>31</v>
      </c>
      <c r="D8" s="2" t="s">
        <v>23</v>
      </c>
      <c r="E8" s="2" t="s">
        <v>0</v>
      </c>
      <c r="F8" s="2" t="s">
        <v>20</v>
      </c>
      <c r="G8" s="2" t="s">
        <v>46</v>
      </c>
      <c r="H8" s="2" t="s">
        <v>26</v>
      </c>
      <c r="I8" s="3" t="s">
        <v>71</v>
      </c>
      <c r="J8" s="4">
        <v>0</v>
      </c>
      <c r="K8" s="4">
        <v>222000000</v>
      </c>
      <c r="L8" s="4">
        <v>0</v>
      </c>
      <c r="M8" s="4">
        <v>222000000</v>
      </c>
      <c r="N8" s="4">
        <v>221990000</v>
      </c>
      <c r="O8" s="4">
        <v>10000</v>
      </c>
      <c r="P8" s="4">
        <v>131523174.40000001</v>
      </c>
      <c r="Q8" s="4">
        <v>69556692.400000006</v>
      </c>
      <c r="R8" s="4">
        <v>69556692.400000006</v>
      </c>
      <c r="S8" s="5">
        <f t="shared" si="0"/>
        <v>90476825.599999994</v>
      </c>
      <c r="T8" s="6">
        <f t="shared" si="1"/>
        <v>0.5924467315315316</v>
      </c>
      <c r="U8" s="6">
        <f t="shared" si="2"/>
        <v>0.31331843423423428</v>
      </c>
      <c r="V8" s="6">
        <f t="shared" si="3"/>
        <v>0.31331843423423428</v>
      </c>
    </row>
    <row r="9" spans="1:22" ht="42.75" customHeight="1" thickTop="1" thickBot="1" x14ac:dyDescent="0.3">
      <c r="A9" s="13" t="s">
        <v>29</v>
      </c>
      <c r="B9" s="13"/>
      <c r="C9" s="13"/>
      <c r="D9" s="13"/>
      <c r="E9" s="13"/>
      <c r="F9" s="13"/>
      <c r="G9" s="13"/>
      <c r="H9" s="13"/>
      <c r="I9" s="14" t="s">
        <v>72</v>
      </c>
      <c r="J9" s="9">
        <f>SUM(J6:J8)</f>
        <v>8189000000</v>
      </c>
      <c r="K9" s="9">
        <f t="shared" ref="K9:R9" si="4">SUM(K6:K8)</f>
        <v>222000000</v>
      </c>
      <c r="L9" s="9">
        <f t="shared" si="4"/>
        <v>672000000</v>
      </c>
      <c r="M9" s="9">
        <f t="shared" si="4"/>
        <v>7739000000</v>
      </c>
      <c r="N9" s="9">
        <f t="shared" si="4"/>
        <v>7403455864.7600002</v>
      </c>
      <c r="O9" s="9">
        <f t="shared" si="4"/>
        <v>335544135.24000001</v>
      </c>
      <c r="P9" s="9">
        <f t="shared" si="4"/>
        <v>6796074669.5100002</v>
      </c>
      <c r="Q9" s="9">
        <f t="shared" si="4"/>
        <v>6149532912.3499994</v>
      </c>
      <c r="R9" s="9">
        <f t="shared" si="4"/>
        <v>6149532912.3499994</v>
      </c>
      <c r="S9" s="7">
        <f t="shared" si="0"/>
        <v>942925330.48999977</v>
      </c>
      <c r="T9" s="8">
        <f t="shared" si="1"/>
        <v>0.87815928020545297</v>
      </c>
      <c r="U9" s="8">
        <f t="shared" si="2"/>
        <v>0.79461595972993915</v>
      </c>
      <c r="V9" s="8">
        <f t="shared" si="3"/>
        <v>0.79461595972993915</v>
      </c>
    </row>
    <row r="10" spans="1:22" ht="60" customHeight="1" thickTop="1" thickBot="1" x14ac:dyDescent="0.3">
      <c r="A10" s="2" t="s">
        <v>29</v>
      </c>
      <c r="B10" s="2" t="s">
        <v>33</v>
      </c>
      <c r="C10" s="2" t="s">
        <v>31</v>
      </c>
      <c r="D10" s="2" t="s">
        <v>19</v>
      </c>
      <c r="E10" s="2"/>
      <c r="F10" s="2" t="s">
        <v>20</v>
      </c>
      <c r="G10" s="2" t="s">
        <v>21</v>
      </c>
      <c r="H10" s="2" t="s">
        <v>22</v>
      </c>
      <c r="I10" s="3" t="s">
        <v>34</v>
      </c>
      <c r="J10" s="4">
        <v>2000000000</v>
      </c>
      <c r="K10" s="4">
        <v>0</v>
      </c>
      <c r="L10" s="4">
        <v>2000000000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5">
        <f t="shared" si="0"/>
        <v>0</v>
      </c>
      <c r="T10" s="6">
        <v>0</v>
      </c>
      <c r="U10" s="6">
        <v>0</v>
      </c>
      <c r="V10" s="6">
        <v>0</v>
      </c>
    </row>
    <row r="11" spans="1:22" ht="60" customHeight="1" thickTop="1" thickBot="1" x14ac:dyDescent="0.3">
      <c r="A11" s="2" t="s">
        <v>29</v>
      </c>
      <c r="B11" s="2" t="s">
        <v>33</v>
      </c>
      <c r="C11" s="2" t="s">
        <v>31</v>
      </c>
      <c r="D11" s="2" t="s">
        <v>19</v>
      </c>
      <c r="E11" s="2"/>
      <c r="F11" s="2" t="s">
        <v>20</v>
      </c>
      <c r="G11" s="2" t="s">
        <v>25</v>
      </c>
      <c r="H11" s="2" t="s">
        <v>22</v>
      </c>
      <c r="I11" s="3" t="s">
        <v>34</v>
      </c>
      <c r="J11" s="4">
        <v>3000000000</v>
      </c>
      <c r="K11" s="4">
        <v>0</v>
      </c>
      <c r="L11" s="4">
        <v>1000000000</v>
      </c>
      <c r="M11" s="4">
        <v>2000000000</v>
      </c>
      <c r="N11" s="4">
        <v>2000000000</v>
      </c>
      <c r="O11" s="4">
        <v>0</v>
      </c>
      <c r="P11" s="4">
        <v>2000000000</v>
      </c>
      <c r="Q11" s="4">
        <v>0</v>
      </c>
      <c r="R11" s="4">
        <v>0</v>
      </c>
      <c r="S11" s="5">
        <f t="shared" si="0"/>
        <v>0</v>
      </c>
      <c r="T11" s="6">
        <f t="shared" si="1"/>
        <v>1</v>
      </c>
      <c r="U11" s="6">
        <f t="shared" si="2"/>
        <v>0</v>
      </c>
      <c r="V11" s="6">
        <f t="shared" si="3"/>
        <v>0</v>
      </c>
    </row>
    <row r="12" spans="1:22" ht="60" customHeight="1" thickTop="1" thickBot="1" x14ac:dyDescent="0.3">
      <c r="A12" s="2" t="s">
        <v>29</v>
      </c>
      <c r="B12" s="2" t="s">
        <v>33</v>
      </c>
      <c r="C12" s="2" t="s">
        <v>31</v>
      </c>
      <c r="D12" s="2" t="s">
        <v>28</v>
      </c>
      <c r="E12" s="2"/>
      <c r="F12" s="2" t="s">
        <v>20</v>
      </c>
      <c r="G12" s="2" t="s">
        <v>21</v>
      </c>
      <c r="H12" s="2" t="s">
        <v>22</v>
      </c>
      <c r="I12" s="3" t="s">
        <v>36</v>
      </c>
      <c r="J12" s="4">
        <v>1110000000</v>
      </c>
      <c r="K12" s="4">
        <v>0</v>
      </c>
      <c r="L12" s="4">
        <v>370000000</v>
      </c>
      <c r="M12" s="4">
        <v>740000000</v>
      </c>
      <c r="N12" s="4">
        <v>690730063.50999999</v>
      </c>
      <c r="O12" s="4">
        <v>49269936.490000002</v>
      </c>
      <c r="P12" s="4">
        <v>685618963.50999999</v>
      </c>
      <c r="Q12" s="4">
        <v>97330710.510000005</v>
      </c>
      <c r="R12" s="4">
        <v>97330710.510000005</v>
      </c>
      <c r="S12" s="5">
        <f t="shared" si="0"/>
        <v>54381036.49000001</v>
      </c>
      <c r="T12" s="6">
        <f t="shared" si="1"/>
        <v>0.92651211285135138</v>
      </c>
      <c r="U12" s="6">
        <f t="shared" si="2"/>
        <v>0.13152798717567568</v>
      </c>
      <c r="V12" s="6">
        <f t="shared" si="3"/>
        <v>0.13152798717567568</v>
      </c>
    </row>
    <row r="13" spans="1:22" ht="60" customHeight="1" thickTop="1" thickBot="1" x14ac:dyDescent="0.3">
      <c r="A13" s="2" t="s">
        <v>29</v>
      </c>
      <c r="B13" s="2" t="s">
        <v>33</v>
      </c>
      <c r="C13" s="2" t="s">
        <v>31</v>
      </c>
      <c r="D13" s="2" t="s">
        <v>28</v>
      </c>
      <c r="E13" s="2"/>
      <c r="F13" s="2" t="s">
        <v>20</v>
      </c>
      <c r="G13" s="2" t="s">
        <v>25</v>
      </c>
      <c r="H13" s="2" t="s">
        <v>22</v>
      </c>
      <c r="I13" s="3" t="s">
        <v>36</v>
      </c>
      <c r="J13" s="4">
        <v>2000000000</v>
      </c>
      <c r="K13" s="4">
        <v>0</v>
      </c>
      <c r="L13" s="4">
        <v>0</v>
      </c>
      <c r="M13" s="4">
        <v>2000000000</v>
      </c>
      <c r="N13" s="4">
        <v>1996309583</v>
      </c>
      <c r="O13" s="4">
        <v>3690417</v>
      </c>
      <c r="P13" s="4">
        <v>1955617851</v>
      </c>
      <c r="Q13" s="4">
        <v>697195602</v>
      </c>
      <c r="R13" s="4">
        <v>697195602</v>
      </c>
      <c r="S13" s="5">
        <f t="shared" si="0"/>
        <v>44382149</v>
      </c>
      <c r="T13" s="6">
        <f t="shared" si="1"/>
        <v>0.97780892549999998</v>
      </c>
      <c r="U13" s="6">
        <f t="shared" si="2"/>
        <v>0.34859780099999998</v>
      </c>
      <c r="V13" s="6">
        <f t="shared" si="3"/>
        <v>0.34859780099999998</v>
      </c>
    </row>
    <row r="14" spans="1:22" ht="60" customHeight="1" thickTop="1" thickBot="1" x14ac:dyDescent="0.3">
      <c r="A14" s="2" t="s">
        <v>29</v>
      </c>
      <c r="B14" s="2" t="s">
        <v>33</v>
      </c>
      <c r="C14" s="2" t="s">
        <v>31</v>
      </c>
      <c r="D14" s="2" t="s">
        <v>37</v>
      </c>
      <c r="E14" s="2"/>
      <c r="F14" s="2" t="s">
        <v>20</v>
      </c>
      <c r="G14" s="2" t="s">
        <v>21</v>
      </c>
      <c r="H14" s="2" t="s">
        <v>22</v>
      </c>
      <c r="I14" s="3" t="s">
        <v>38</v>
      </c>
      <c r="J14" s="4">
        <v>750000000</v>
      </c>
      <c r="K14" s="4">
        <v>0</v>
      </c>
      <c r="L14" s="4">
        <v>37000000</v>
      </c>
      <c r="M14" s="4">
        <v>713000000</v>
      </c>
      <c r="N14" s="4">
        <v>708253573.95000005</v>
      </c>
      <c r="O14" s="4">
        <v>4746426.05</v>
      </c>
      <c r="P14" s="4">
        <v>706753573.95000005</v>
      </c>
      <c r="Q14" s="4">
        <v>595997111.95000005</v>
      </c>
      <c r="R14" s="4">
        <v>595997111.95000005</v>
      </c>
      <c r="S14" s="5">
        <f t="shared" si="0"/>
        <v>6246426.0499999523</v>
      </c>
      <c r="T14" s="6">
        <f t="shared" si="1"/>
        <v>0.99123923415147275</v>
      </c>
      <c r="U14" s="6">
        <f t="shared" si="2"/>
        <v>0.83590057776998605</v>
      </c>
      <c r="V14" s="6">
        <f t="shared" si="3"/>
        <v>0.83590057776998605</v>
      </c>
    </row>
    <row r="15" spans="1:22" ht="60" customHeight="1" thickTop="1" thickBot="1" x14ac:dyDescent="0.3">
      <c r="A15" s="2" t="s">
        <v>29</v>
      </c>
      <c r="B15" s="2" t="s">
        <v>33</v>
      </c>
      <c r="C15" s="2" t="s">
        <v>31</v>
      </c>
      <c r="D15" s="2" t="s">
        <v>25</v>
      </c>
      <c r="E15" s="2"/>
      <c r="F15" s="2" t="s">
        <v>20</v>
      </c>
      <c r="G15" s="2" t="s">
        <v>21</v>
      </c>
      <c r="H15" s="2" t="s">
        <v>22</v>
      </c>
      <c r="I15" s="3" t="s">
        <v>39</v>
      </c>
      <c r="J15" s="4">
        <v>1941700000</v>
      </c>
      <c r="K15" s="4">
        <v>0</v>
      </c>
      <c r="L15" s="4">
        <v>100000000</v>
      </c>
      <c r="M15" s="4">
        <v>1841700000</v>
      </c>
      <c r="N15" s="4">
        <v>1785743064.5</v>
      </c>
      <c r="O15" s="4">
        <v>55956935.5</v>
      </c>
      <c r="P15" s="4">
        <v>1783096173.5</v>
      </c>
      <c r="Q15" s="4">
        <v>181372105.5</v>
      </c>
      <c r="R15" s="4">
        <v>181372105.5</v>
      </c>
      <c r="S15" s="5">
        <f t="shared" si="0"/>
        <v>58603826.5</v>
      </c>
      <c r="T15" s="6">
        <f t="shared" si="1"/>
        <v>0.96817949367432266</v>
      </c>
      <c r="U15" s="6">
        <f t="shared" si="2"/>
        <v>9.8480808763642291E-2</v>
      </c>
      <c r="V15" s="6">
        <f t="shared" si="3"/>
        <v>9.8480808763642291E-2</v>
      </c>
    </row>
    <row r="16" spans="1:22" ht="60" customHeight="1" thickTop="1" thickBot="1" x14ac:dyDescent="0.3">
      <c r="A16" s="2" t="s">
        <v>29</v>
      </c>
      <c r="B16" s="2" t="s">
        <v>33</v>
      </c>
      <c r="C16" s="2" t="s">
        <v>31</v>
      </c>
      <c r="D16" s="2" t="s">
        <v>25</v>
      </c>
      <c r="E16" s="2"/>
      <c r="F16" s="2" t="s">
        <v>20</v>
      </c>
      <c r="G16" s="2" t="s">
        <v>25</v>
      </c>
      <c r="H16" s="2" t="s">
        <v>22</v>
      </c>
      <c r="I16" s="3" t="s">
        <v>39</v>
      </c>
      <c r="J16" s="4">
        <v>12000000000</v>
      </c>
      <c r="K16" s="4">
        <v>0</v>
      </c>
      <c r="L16" s="4">
        <v>0</v>
      </c>
      <c r="M16" s="4">
        <v>12000000000</v>
      </c>
      <c r="N16" s="4">
        <v>11997152738</v>
      </c>
      <c r="O16" s="4">
        <v>2847262</v>
      </c>
      <c r="P16" s="4">
        <v>11817685468</v>
      </c>
      <c r="Q16" s="4">
        <v>6462238270</v>
      </c>
      <c r="R16" s="4">
        <v>6462238270</v>
      </c>
      <c r="S16" s="5">
        <f t="shared" si="0"/>
        <v>182314532</v>
      </c>
      <c r="T16" s="6">
        <f t="shared" si="1"/>
        <v>0.98480712233333334</v>
      </c>
      <c r="U16" s="6">
        <f t="shared" si="2"/>
        <v>0.53851985583333328</v>
      </c>
      <c r="V16" s="6">
        <f t="shared" si="3"/>
        <v>0.53851985583333328</v>
      </c>
    </row>
    <row r="17" spans="1:22" ht="60" customHeight="1" thickTop="1" thickBot="1" x14ac:dyDescent="0.3">
      <c r="A17" s="2" t="s">
        <v>29</v>
      </c>
      <c r="B17" s="2" t="s">
        <v>33</v>
      </c>
      <c r="C17" s="2" t="s">
        <v>31</v>
      </c>
      <c r="D17" s="2" t="s">
        <v>40</v>
      </c>
      <c r="E17" s="2"/>
      <c r="F17" s="2" t="s">
        <v>20</v>
      </c>
      <c r="G17" s="2" t="s">
        <v>21</v>
      </c>
      <c r="H17" s="2" t="s">
        <v>22</v>
      </c>
      <c r="I17" s="3" t="s">
        <v>41</v>
      </c>
      <c r="J17" s="4">
        <v>1000000000</v>
      </c>
      <c r="K17" s="4">
        <v>0</v>
      </c>
      <c r="L17" s="4">
        <v>0</v>
      </c>
      <c r="M17" s="4">
        <v>1000000000</v>
      </c>
      <c r="N17" s="4">
        <v>898800342.64999998</v>
      </c>
      <c r="O17" s="4">
        <v>101199657.34999999</v>
      </c>
      <c r="P17" s="4">
        <v>877082792.64999998</v>
      </c>
      <c r="Q17" s="4">
        <v>696780188.85000002</v>
      </c>
      <c r="R17" s="4">
        <v>696780188.85000002</v>
      </c>
      <c r="S17" s="5">
        <f t="shared" si="0"/>
        <v>122917207.35000002</v>
      </c>
      <c r="T17" s="6">
        <f t="shared" si="1"/>
        <v>0.87708279265</v>
      </c>
      <c r="U17" s="6">
        <f t="shared" si="2"/>
        <v>0.69678018885000004</v>
      </c>
      <c r="V17" s="6">
        <f t="shared" si="3"/>
        <v>0.69678018885000004</v>
      </c>
    </row>
    <row r="18" spans="1:22" ht="60" customHeight="1" thickTop="1" thickBot="1" x14ac:dyDescent="0.3">
      <c r="A18" s="2" t="s">
        <v>29</v>
      </c>
      <c r="B18" s="2" t="s">
        <v>33</v>
      </c>
      <c r="C18" s="2" t="s">
        <v>31</v>
      </c>
      <c r="D18" s="2" t="s">
        <v>40</v>
      </c>
      <c r="E18" s="2"/>
      <c r="F18" s="2" t="s">
        <v>20</v>
      </c>
      <c r="G18" s="2" t="s">
        <v>25</v>
      </c>
      <c r="H18" s="2" t="s">
        <v>22</v>
      </c>
      <c r="I18" s="3" t="s">
        <v>41</v>
      </c>
      <c r="J18" s="4">
        <v>2000000000</v>
      </c>
      <c r="K18" s="4">
        <v>0</v>
      </c>
      <c r="L18" s="4">
        <v>11000000</v>
      </c>
      <c r="M18" s="4">
        <v>1989000000</v>
      </c>
      <c r="N18" s="4">
        <v>1971888782.1300001</v>
      </c>
      <c r="O18" s="4">
        <v>17111217.870000001</v>
      </c>
      <c r="P18" s="4">
        <v>1844820619</v>
      </c>
      <c r="Q18" s="4">
        <v>1647420791.5</v>
      </c>
      <c r="R18" s="4">
        <v>1647420791.5</v>
      </c>
      <c r="S18" s="5">
        <f t="shared" si="0"/>
        <v>144179381</v>
      </c>
      <c r="T18" s="6">
        <f t="shared" si="1"/>
        <v>0.92751162342885873</v>
      </c>
      <c r="U18" s="6">
        <f t="shared" si="2"/>
        <v>0.82826585796882857</v>
      </c>
      <c r="V18" s="6">
        <f t="shared" si="3"/>
        <v>0.82826585796882857</v>
      </c>
    </row>
    <row r="19" spans="1:22" ht="60" customHeight="1" thickTop="1" thickBot="1" x14ac:dyDescent="0.3">
      <c r="A19" s="2" t="s">
        <v>29</v>
      </c>
      <c r="B19" s="2" t="s">
        <v>33</v>
      </c>
      <c r="C19" s="2" t="s">
        <v>31</v>
      </c>
      <c r="D19" s="2" t="s">
        <v>42</v>
      </c>
      <c r="E19" s="2" t="s">
        <v>0</v>
      </c>
      <c r="F19" s="2" t="s">
        <v>20</v>
      </c>
      <c r="G19" s="2" t="s">
        <v>43</v>
      </c>
      <c r="H19" s="2" t="s">
        <v>22</v>
      </c>
      <c r="I19" s="3" t="s">
        <v>44</v>
      </c>
      <c r="J19" s="4">
        <v>0</v>
      </c>
      <c r="K19" s="4">
        <v>8000000000</v>
      </c>
      <c r="L19" s="4">
        <v>0</v>
      </c>
      <c r="M19" s="4">
        <v>8000000000</v>
      </c>
      <c r="N19" s="4">
        <v>8000000000</v>
      </c>
      <c r="O19" s="4">
        <v>0</v>
      </c>
      <c r="P19" s="4">
        <v>8000000000</v>
      </c>
      <c r="Q19" s="4">
        <v>8000000000</v>
      </c>
      <c r="R19" s="4">
        <v>8000000000</v>
      </c>
      <c r="S19" s="5">
        <f t="shared" si="0"/>
        <v>0</v>
      </c>
      <c r="T19" s="6">
        <f t="shared" si="1"/>
        <v>1</v>
      </c>
      <c r="U19" s="6">
        <f t="shared" si="2"/>
        <v>1</v>
      </c>
      <c r="V19" s="6">
        <f t="shared" si="3"/>
        <v>1</v>
      </c>
    </row>
    <row r="20" spans="1:22" ht="60" customHeight="1" thickTop="1" thickBot="1" x14ac:dyDescent="0.3">
      <c r="A20" s="2" t="s">
        <v>29</v>
      </c>
      <c r="B20" s="2" t="s">
        <v>33</v>
      </c>
      <c r="C20" s="2" t="s">
        <v>31</v>
      </c>
      <c r="D20" s="2" t="s">
        <v>42</v>
      </c>
      <c r="E20" s="2" t="s">
        <v>0</v>
      </c>
      <c r="F20" s="2" t="s">
        <v>45</v>
      </c>
      <c r="G20" s="2" t="s">
        <v>27</v>
      </c>
      <c r="H20" s="2" t="s">
        <v>22</v>
      </c>
      <c r="I20" s="3" t="s">
        <v>44</v>
      </c>
      <c r="J20" s="4">
        <v>0</v>
      </c>
      <c r="K20" s="4">
        <v>8000000000</v>
      </c>
      <c r="L20" s="4">
        <v>8000000000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5">
        <f t="shared" si="0"/>
        <v>0</v>
      </c>
      <c r="T20" s="6">
        <v>0</v>
      </c>
      <c r="U20" s="6">
        <v>0</v>
      </c>
      <c r="V20" s="6">
        <v>0</v>
      </c>
    </row>
    <row r="21" spans="1:22" ht="60" customHeight="1" thickTop="1" thickBot="1" x14ac:dyDescent="0.3">
      <c r="A21" s="2" t="s">
        <v>29</v>
      </c>
      <c r="B21" s="2" t="s">
        <v>33</v>
      </c>
      <c r="C21" s="2" t="s">
        <v>31</v>
      </c>
      <c r="D21" s="2" t="s">
        <v>48</v>
      </c>
      <c r="E21" s="2"/>
      <c r="F21" s="2" t="s">
        <v>20</v>
      </c>
      <c r="G21" s="2" t="s">
        <v>21</v>
      </c>
      <c r="H21" s="2" t="s">
        <v>22</v>
      </c>
      <c r="I21" s="3" t="s">
        <v>49</v>
      </c>
      <c r="J21" s="4">
        <v>2204000000</v>
      </c>
      <c r="K21" s="4">
        <v>0</v>
      </c>
      <c r="L21" s="4">
        <v>482000000</v>
      </c>
      <c r="M21" s="4">
        <v>1722000000</v>
      </c>
      <c r="N21" s="4">
        <v>1672344147.8800001</v>
      </c>
      <c r="O21" s="4">
        <v>49655852.119999997</v>
      </c>
      <c r="P21" s="4">
        <v>1661663384.8800001</v>
      </c>
      <c r="Q21" s="4">
        <v>1549184458.8800001</v>
      </c>
      <c r="R21" s="4">
        <v>1549184458.8800001</v>
      </c>
      <c r="S21" s="5">
        <f t="shared" si="0"/>
        <v>60336615.119999886</v>
      </c>
      <c r="T21" s="6">
        <f t="shared" si="1"/>
        <v>0.96496131526132412</v>
      </c>
      <c r="U21" s="6">
        <f t="shared" si="2"/>
        <v>0.89964254290360057</v>
      </c>
      <c r="V21" s="6">
        <f t="shared" si="3"/>
        <v>0.89964254290360057</v>
      </c>
    </row>
    <row r="22" spans="1:22" ht="60" customHeight="1" thickTop="1" thickBot="1" x14ac:dyDescent="0.3">
      <c r="A22" s="2" t="s">
        <v>29</v>
      </c>
      <c r="B22" s="2" t="s">
        <v>33</v>
      </c>
      <c r="C22" s="2" t="s">
        <v>31</v>
      </c>
      <c r="D22" s="2" t="s">
        <v>48</v>
      </c>
      <c r="E22" s="2"/>
      <c r="F22" s="2" t="s">
        <v>20</v>
      </c>
      <c r="G22" s="2" t="s">
        <v>25</v>
      </c>
      <c r="H22" s="2" t="s">
        <v>22</v>
      </c>
      <c r="I22" s="3" t="s">
        <v>49</v>
      </c>
      <c r="J22" s="4">
        <v>3000000000</v>
      </c>
      <c r="K22" s="4">
        <v>0</v>
      </c>
      <c r="L22" s="4">
        <v>0</v>
      </c>
      <c r="M22" s="4">
        <v>3000000000</v>
      </c>
      <c r="N22" s="4">
        <v>2995853594</v>
      </c>
      <c r="O22" s="4">
        <v>4146406</v>
      </c>
      <c r="P22" s="4">
        <v>2910342991.5</v>
      </c>
      <c r="Q22" s="4">
        <v>2742229150.6999998</v>
      </c>
      <c r="R22" s="4">
        <v>2742229150.6999998</v>
      </c>
      <c r="S22" s="5">
        <f t="shared" si="0"/>
        <v>89657008.5</v>
      </c>
      <c r="T22" s="6">
        <f t="shared" si="1"/>
        <v>0.97011433049999996</v>
      </c>
      <c r="U22" s="6">
        <f t="shared" si="2"/>
        <v>0.91407638356666665</v>
      </c>
      <c r="V22" s="6">
        <f t="shared" si="3"/>
        <v>0.91407638356666665</v>
      </c>
    </row>
    <row r="23" spans="1:22" ht="74.25" customHeight="1" thickTop="1" thickBot="1" x14ac:dyDescent="0.3">
      <c r="A23" s="2" t="s">
        <v>29</v>
      </c>
      <c r="B23" s="2" t="s">
        <v>33</v>
      </c>
      <c r="C23" s="2" t="s">
        <v>31</v>
      </c>
      <c r="D23" s="2" t="s">
        <v>50</v>
      </c>
      <c r="E23" s="2"/>
      <c r="F23" s="2" t="s">
        <v>20</v>
      </c>
      <c r="G23" s="2" t="s">
        <v>21</v>
      </c>
      <c r="H23" s="2" t="s">
        <v>22</v>
      </c>
      <c r="I23" s="3" t="s">
        <v>51</v>
      </c>
      <c r="J23" s="4">
        <v>2000000000</v>
      </c>
      <c r="K23" s="4">
        <v>2000000000</v>
      </c>
      <c r="L23" s="4">
        <v>0</v>
      </c>
      <c r="M23" s="4">
        <v>4000000000</v>
      </c>
      <c r="N23" s="4">
        <v>4000000000</v>
      </c>
      <c r="O23" s="4">
        <v>0</v>
      </c>
      <c r="P23" s="4">
        <v>4000000000</v>
      </c>
      <c r="Q23" s="4">
        <v>2000000000</v>
      </c>
      <c r="R23" s="4">
        <v>2000000000</v>
      </c>
      <c r="S23" s="5">
        <f t="shared" si="0"/>
        <v>0</v>
      </c>
      <c r="T23" s="6">
        <f t="shared" si="1"/>
        <v>1</v>
      </c>
      <c r="U23" s="6">
        <f t="shared" si="2"/>
        <v>0.5</v>
      </c>
      <c r="V23" s="6">
        <f t="shared" si="3"/>
        <v>0.5</v>
      </c>
    </row>
    <row r="24" spans="1:22" ht="75.75" customHeight="1" thickTop="1" thickBot="1" x14ac:dyDescent="0.3">
      <c r="A24" s="2" t="s">
        <v>29</v>
      </c>
      <c r="B24" s="2" t="s">
        <v>33</v>
      </c>
      <c r="C24" s="2" t="s">
        <v>31</v>
      </c>
      <c r="D24" s="2" t="s">
        <v>50</v>
      </c>
      <c r="E24" s="2"/>
      <c r="F24" s="2" t="s">
        <v>20</v>
      </c>
      <c r="G24" s="2" t="s">
        <v>25</v>
      </c>
      <c r="H24" s="2" t="s">
        <v>22</v>
      </c>
      <c r="I24" s="3" t="s">
        <v>51</v>
      </c>
      <c r="J24" s="4">
        <v>12000000000</v>
      </c>
      <c r="K24" s="4">
        <v>1000000000</v>
      </c>
      <c r="L24" s="4">
        <v>0</v>
      </c>
      <c r="M24" s="4">
        <v>13000000000</v>
      </c>
      <c r="N24" s="4">
        <v>13000000000</v>
      </c>
      <c r="O24" s="4">
        <v>0</v>
      </c>
      <c r="P24" s="4">
        <v>13000000000</v>
      </c>
      <c r="Q24" s="4">
        <v>10086237428.75</v>
      </c>
      <c r="R24" s="4">
        <v>10086237428.75</v>
      </c>
      <c r="S24" s="5">
        <f t="shared" si="0"/>
        <v>0</v>
      </c>
      <c r="T24" s="6">
        <f t="shared" si="1"/>
        <v>1</v>
      </c>
      <c r="U24" s="6">
        <f t="shared" si="2"/>
        <v>0.77586441759615388</v>
      </c>
      <c r="V24" s="6">
        <f t="shared" si="3"/>
        <v>0.77586441759615388</v>
      </c>
    </row>
    <row r="25" spans="1:22" ht="60" customHeight="1" thickTop="1" thickBot="1" x14ac:dyDescent="0.3">
      <c r="A25" s="2" t="s">
        <v>29</v>
      </c>
      <c r="B25" s="2" t="s">
        <v>33</v>
      </c>
      <c r="C25" s="2" t="s">
        <v>31</v>
      </c>
      <c r="D25" s="2" t="s">
        <v>52</v>
      </c>
      <c r="E25" s="2"/>
      <c r="F25" s="2" t="s">
        <v>20</v>
      </c>
      <c r="G25" s="2" t="s">
        <v>21</v>
      </c>
      <c r="H25" s="2" t="s">
        <v>22</v>
      </c>
      <c r="I25" s="3" t="s">
        <v>53</v>
      </c>
      <c r="J25" s="4">
        <v>300000000</v>
      </c>
      <c r="K25" s="4">
        <v>0</v>
      </c>
      <c r="L25" s="4">
        <v>0</v>
      </c>
      <c r="M25" s="4">
        <v>300000000</v>
      </c>
      <c r="N25" s="4">
        <v>300000000</v>
      </c>
      <c r="O25" s="4">
        <v>0</v>
      </c>
      <c r="P25" s="4">
        <v>300000000</v>
      </c>
      <c r="Q25" s="4">
        <v>300000000</v>
      </c>
      <c r="R25" s="4">
        <v>300000000</v>
      </c>
      <c r="S25" s="5">
        <f t="shared" si="0"/>
        <v>0</v>
      </c>
      <c r="T25" s="6">
        <f t="shared" si="1"/>
        <v>1</v>
      </c>
      <c r="U25" s="6">
        <f t="shared" si="2"/>
        <v>1</v>
      </c>
      <c r="V25" s="6">
        <f t="shared" si="3"/>
        <v>1</v>
      </c>
    </row>
    <row r="26" spans="1:22" ht="60" customHeight="1" thickTop="1" thickBot="1" x14ac:dyDescent="0.3">
      <c r="A26" s="2" t="s">
        <v>29</v>
      </c>
      <c r="B26" s="2" t="s">
        <v>54</v>
      </c>
      <c r="C26" s="2" t="s">
        <v>31</v>
      </c>
      <c r="D26" s="2" t="s">
        <v>19</v>
      </c>
      <c r="E26" s="2"/>
      <c r="F26" s="2" t="s">
        <v>20</v>
      </c>
      <c r="G26" s="2" t="s">
        <v>21</v>
      </c>
      <c r="H26" s="2" t="s">
        <v>22</v>
      </c>
      <c r="I26" s="3" t="s">
        <v>55</v>
      </c>
      <c r="J26" s="4">
        <v>300000000</v>
      </c>
      <c r="K26" s="4">
        <v>0</v>
      </c>
      <c r="L26" s="4">
        <v>50000000</v>
      </c>
      <c r="M26" s="4">
        <v>250000000</v>
      </c>
      <c r="N26" s="4">
        <v>247517272</v>
      </c>
      <c r="O26" s="4">
        <v>2482728</v>
      </c>
      <c r="P26" s="4">
        <v>247517271</v>
      </c>
      <c r="Q26" s="4">
        <v>239703654</v>
      </c>
      <c r="R26" s="4">
        <v>239703654</v>
      </c>
      <c r="S26" s="5">
        <f t="shared" si="0"/>
        <v>2482729</v>
      </c>
      <c r="T26" s="6">
        <f t="shared" si="1"/>
        <v>0.99006908400000004</v>
      </c>
      <c r="U26" s="6">
        <f t="shared" si="2"/>
        <v>0.95881461599999995</v>
      </c>
      <c r="V26" s="6">
        <f t="shared" si="3"/>
        <v>0.95881461599999995</v>
      </c>
    </row>
    <row r="27" spans="1:22" ht="75" customHeight="1" thickTop="1" thickBot="1" x14ac:dyDescent="0.3">
      <c r="A27" s="2" t="s">
        <v>29</v>
      </c>
      <c r="B27" s="2" t="s">
        <v>54</v>
      </c>
      <c r="C27" s="2" t="s">
        <v>31</v>
      </c>
      <c r="D27" s="2" t="s">
        <v>23</v>
      </c>
      <c r="E27" s="2"/>
      <c r="F27" s="2" t="s">
        <v>20</v>
      </c>
      <c r="G27" s="2" t="s">
        <v>21</v>
      </c>
      <c r="H27" s="2" t="s">
        <v>22</v>
      </c>
      <c r="I27" s="3" t="s">
        <v>56</v>
      </c>
      <c r="J27" s="4">
        <v>185300000</v>
      </c>
      <c r="K27" s="4">
        <v>0</v>
      </c>
      <c r="L27" s="4">
        <v>50000000</v>
      </c>
      <c r="M27" s="4">
        <v>135300000</v>
      </c>
      <c r="N27" s="4">
        <v>133360035.5</v>
      </c>
      <c r="O27" s="4">
        <v>1939964.5</v>
      </c>
      <c r="P27" s="4">
        <v>108903213.5</v>
      </c>
      <c r="Q27" s="4">
        <v>106108005.5</v>
      </c>
      <c r="R27" s="4">
        <v>106108005.5</v>
      </c>
      <c r="S27" s="5">
        <f t="shared" si="0"/>
        <v>26396786.5</v>
      </c>
      <c r="T27" s="6">
        <f t="shared" si="1"/>
        <v>0.80490179970436071</v>
      </c>
      <c r="U27" s="6">
        <f t="shared" si="2"/>
        <v>0.78424246489283078</v>
      </c>
      <c r="V27" s="6">
        <f t="shared" si="3"/>
        <v>0.78424246489283078</v>
      </c>
    </row>
    <row r="28" spans="1:22" ht="60" customHeight="1" thickTop="1" thickBot="1" x14ac:dyDescent="0.3">
      <c r="A28" s="2" t="s">
        <v>29</v>
      </c>
      <c r="B28" s="2" t="s">
        <v>54</v>
      </c>
      <c r="C28" s="2" t="s">
        <v>31</v>
      </c>
      <c r="D28" s="2" t="s">
        <v>24</v>
      </c>
      <c r="E28" s="2"/>
      <c r="F28" s="2" t="s">
        <v>20</v>
      </c>
      <c r="G28" s="2" t="s">
        <v>21</v>
      </c>
      <c r="H28" s="2" t="s">
        <v>22</v>
      </c>
      <c r="I28" s="3" t="s">
        <v>57</v>
      </c>
      <c r="J28" s="4">
        <v>230000000</v>
      </c>
      <c r="K28" s="4">
        <v>0</v>
      </c>
      <c r="L28" s="4">
        <v>62000000</v>
      </c>
      <c r="M28" s="4">
        <v>168000000</v>
      </c>
      <c r="N28" s="4">
        <v>164276092</v>
      </c>
      <c r="O28" s="4">
        <v>3723908</v>
      </c>
      <c r="P28" s="4">
        <v>164276092</v>
      </c>
      <c r="Q28" s="4">
        <v>141279105</v>
      </c>
      <c r="R28" s="4">
        <v>141279105</v>
      </c>
      <c r="S28" s="5">
        <f t="shared" si="0"/>
        <v>3723908</v>
      </c>
      <c r="T28" s="6">
        <f t="shared" si="1"/>
        <v>0.977833880952381</v>
      </c>
      <c r="U28" s="6">
        <f t="shared" si="2"/>
        <v>0.84094705357142863</v>
      </c>
      <c r="V28" s="6">
        <f t="shared" si="3"/>
        <v>0.84094705357142863</v>
      </c>
    </row>
    <row r="29" spans="1:22" ht="60" customHeight="1" thickTop="1" thickBot="1" x14ac:dyDescent="0.3">
      <c r="A29" s="13" t="s">
        <v>29</v>
      </c>
      <c r="B29" s="13"/>
      <c r="C29" s="13"/>
      <c r="D29" s="13"/>
      <c r="E29" s="13"/>
      <c r="F29" s="13"/>
      <c r="G29" s="13"/>
      <c r="H29" s="13"/>
      <c r="I29" s="14" t="s">
        <v>73</v>
      </c>
      <c r="J29" s="9">
        <f>SUM(J10:J28)</f>
        <v>46021000000</v>
      </c>
      <c r="K29" s="9">
        <f t="shared" ref="K29:R29" si="5">SUM(K10:K28)</f>
        <v>19000000000</v>
      </c>
      <c r="L29" s="9">
        <f t="shared" si="5"/>
        <v>12162000000</v>
      </c>
      <c r="M29" s="9">
        <f t="shared" si="5"/>
        <v>52859000000</v>
      </c>
      <c r="N29" s="9">
        <f t="shared" si="5"/>
        <v>52562229289.120003</v>
      </c>
      <c r="O29" s="9">
        <f t="shared" si="5"/>
        <v>296770710.88</v>
      </c>
      <c r="P29" s="9">
        <f t="shared" si="5"/>
        <v>52063378394.490005</v>
      </c>
      <c r="Q29" s="9">
        <f t="shared" si="5"/>
        <v>35543076583.139999</v>
      </c>
      <c r="R29" s="9">
        <f t="shared" si="5"/>
        <v>35543076583.139999</v>
      </c>
      <c r="S29" s="7">
        <f t="shared" si="0"/>
        <v>795621605.50999451</v>
      </c>
      <c r="T29" s="8">
        <f t="shared" si="1"/>
        <v>0.9849482282012525</v>
      </c>
      <c r="U29" s="8">
        <f t="shared" si="2"/>
        <v>0.67241295868518136</v>
      </c>
      <c r="V29" s="8">
        <f t="shared" si="3"/>
        <v>0.67241295868518136</v>
      </c>
    </row>
    <row r="30" spans="1:22" ht="60" customHeight="1" thickTop="1" thickBot="1" x14ac:dyDescent="0.3">
      <c r="A30" s="2" t="s">
        <v>29</v>
      </c>
      <c r="B30" s="2" t="s">
        <v>33</v>
      </c>
      <c r="C30" s="2" t="s">
        <v>31</v>
      </c>
      <c r="D30" s="2" t="s">
        <v>23</v>
      </c>
      <c r="E30" s="2"/>
      <c r="F30" s="2" t="s">
        <v>20</v>
      </c>
      <c r="G30" s="2" t="s">
        <v>21</v>
      </c>
      <c r="H30" s="2" t="s">
        <v>22</v>
      </c>
      <c r="I30" s="3" t="s">
        <v>35</v>
      </c>
      <c r="J30" s="4">
        <v>45000000000</v>
      </c>
      <c r="K30" s="4">
        <v>0</v>
      </c>
      <c r="L30" s="4">
        <v>0</v>
      </c>
      <c r="M30" s="4">
        <v>45000000000</v>
      </c>
      <c r="N30" s="4">
        <v>45000000000</v>
      </c>
      <c r="O30" s="4">
        <v>0</v>
      </c>
      <c r="P30" s="4">
        <v>45000000000</v>
      </c>
      <c r="Q30" s="4">
        <v>1162951566</v>
      </c>
      <c r="R30" s="4">
        <v>1162951566</v>
      </c>
      <c r="S30" s="5">
        <f t="shared" si="0"/>
        <v>0</v>
      </c>
      <c r="T30" s="6">
        <f t="shared" si="1"/>
        <v>1</v>
      </c>
      <c r="U30" s="6">
        <f t="shared" si="2"/>
        <v>2.5843368133333332E-2</v>
      </c>
      <c r="V30" s="6">
        <f t="shared" si="3"/>
        <v>2.5843368133333332E-2</v>
      </c>
    </row>
    <row r="31" spans="1:22" ht="60" customHeight="1" thickTop="1" thickBot="1" x14ac:dyDescent="0.3">
      <c r="A31" s="2" t="s">
        <v>29</v>
      </c>
      <c r="B31" s="2" t="s">
        <v>33</v>
      </c>
      <c r="C31" s="2" t="s">
        <v>31</v>
      </c>
      <c r="D31" s="2" t="s">
        <v>46</v>
      </c>
      <c r="E31" s="2"/>
      <c r="F31" s="2" t="s">
        <v>20</v>
      </c>
      <c r="G31" s="2" t="s">
        <v>21</v>
      </c>
      <c r="H31" s="2" t="s">
        <v>22</v>
      </c>
      <c r="I31" s="3" t="s">
        <v>47</v>
      </c>
      <c r="J31" s="4">
        <v>1200000000</v>
      </c>
      <c r="K31" s="4">
        <v>0</v>
      </c>
      <c r="L31" s="4">
        <v>0</v>
      </c>
      <c r="M31" s="4">
        <v>1200000000</v>
      </c>
      <c r="N31" s="4">
        <v>1200000000</v>
      </c>
      <c r="O31" s="4">
        <v>0</v>
      </c>
      <c r="P31" s="4">
        <v>1197919604</v>
      </c>
      <c r="Q31" s="4">
        <v>762660778</v>
      </c>
      <c r="R31" s="4">
        <v>762660778</v>
      </c>
      <c r="S31" s="5">
        <f t="shared" si="0"/>
        <v>2080396</v>
      </c>
      <c r="T31" s="6">
        <f t="shared" si="1"/>
        <v>0.99826633666666664</v>
      </c>
      <c r="U31" s="6">
        <f t="shared" si="2"/>
        <v>0.6355506483333333</v>
      </c>
      <c r="V31" s="6">
        <f t="shared" si="3"/>
        <v>0.6355506483333333</v>
      </c>
    </row>
    <row r="32" spans="1:22" ht="60" customHeight="1" thickTop="1" thickBot="1" x14ac:dyDescent="0.3">
      <c r="A32" s="2" t="s">
        <v>29</v>
      </c>
      <c r="B32" s="2" t="s">
        <v>33</v>
      </c>
      <c r="C32" s="2" t="s">
        <v>31</v>
      </c>
      <c r="D32" s="2" t="s">
        <v>46</v>
      </c>
      <c r="E32" s="2"/>
      <c r="F32" s="2" t="s">
        <v>20</v>
      </c>
      <c r="G32" s="2" t="s">
        <v>25</v>
      </c>
      <c r="H32" s="2" t="s">
        <v>22</v>
      </c>
      <c r="I32" s="3" t="s">
        <v>47</v>
      </c>
      <c r="J32" s="4">
        <v>9000000000</v>
      </c>
      <c r="K32" s="4">
        <v>0</v>
      </c>
      <c r="L32" s="4">
        <v>988000000</v>
      </c>
      <c r="M32" s="4">
        <v>8012000000</v>
      </c>
      <c r="N32" s="4">
        <v>7918814032.4399996</v>
      </c>
      <c r="O32" s="4">
        <v>93185967.560000002</v>
      </c>
      <c r="P32" s="4">
        <v>7712093013.9399996</v>
      </c>
      <c r="Q32" s="4">
        <v>3862113648.4400001</v>
      </c>
      <c r="R32" s="4">
        <v>3862113648.4400001</v>
      </c>
      <c r="S32" s="5">
        <f t="shared" si="0"/>
        <v>299906986.06000042</v>
      </c>
      <c r="T32" s="6">
        <f t="shared" si="1"/>
        <v>0.96256777507988012</v>
      </c>
      <c r="U32" s="6">
        <f t="shared" si="2"/>
        <v>0.48204114433849227</v>
      </c>
      <c r="V32" s="6">
        <f t="shared" si="3"/>
        <v>0.48204114433849227</v>
      </c>
    </row>
    <row r="33" spans="1:24" ht="60" customHeight="1" thickTop="1" thickBot="1" x14ac:dyDescent="0.3">
      <c r="A33" s="2" t="s">
        <v>29</v>
      </c>
      <c r="B33" s="2" t="s">
        <v>58</v>
      </c>
      <c r="C33" s="2" t="s">
        <v>31</v>
      </c>
      <c r="D33" s="2" t="s">
        <v>24</v>
      </c>
      <c r="E33" s="2"/>
      <c r="F33" s="2" t="s">
        <v>20</v>
      </c>
      <c r="G33" s="2" t="s">
        <v>21</v>
      </c>
      <c r="H33" s="2" t="s">
        <v>22</v>
      </c>
      <c r="I33" s="3" t="s">
        <v>61</v>
      </c>
      <c r="J33" s="4">
        <v>1000000000</v>
      </c>
      <c r="K33" s="4">
        <v>0</v>
      </c>
      <c r="L33" s="4">
        <v>1000000000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5">
        <f t="shared" si="0"/>
        <v>0</v>
      </c>
      <c r="T33" s="6">
        <v>0</v>
      </c>
      <c r="U33" s="6">
        <v>0</v>
      </c>
      <c r="V33" s="6">
        <v>0</v>
      </c>
    </row>
    <row r="34" spans="1:24" ht="43.5" customHeight="1" thickTop="1" thickBot="1" x14ac:dyDescent="0.3">
      <c r="A34" s="13" t="s">
        <v>29</v>
      </c>
      <c r="B34" s="13"/>
      <c r="C34" s="13"/>
      <c r="D34" s="13"/>
      <c r="E34" s="13"/>
      <c r="F34" s="13"/>
      <c r="G34" s="13"/>
      <c r="H34" s="13"/>
      <c r="I34" s="14" t="s">
        <v>74</v>
      </c>
      <c r="J34" s="9">
        <f>SUM(J30:J33)</f>
        <v>56200000000</v>
      </c>
      <c r="K34" s="9">
        <f t="shared" ref="K34:R34" si="6">SUM(K30:K33)</f>
        <v>0</v>
      </c>
      <c r="L34" s="9">
        <f t="shared" si="6"/>
        <v>1988000000</v>
      </c>
      <c r="M34" s="9">
        <f t="shared" si="6"/>
        <v>54212000000</v>
      </c>
      <c r="N34" s="9">
        <f t="shared" si="6"/>
        <v>54118814032.440002</v>
      </c>
      <c r="O34" s="9">
        <f t="shared" si="6"/>
        <v>93185967.560000002</v>
      </c>
      <c r="P34" s="9">
        <f t="shared" si="6"/>
        <v>53910012617.940002</v>
      </c>
      <c r="Q34" s="9">
        <f t="shared" si="6"/>
        <v>5787725992.4400005</v>
      </c>
      <c r="R34" s="9">
        <f t="shared" si="6"/>
        <v>5787725992.4400005</v>
      </c>
      <c r="S34" s="7">
        <f t="shared" si="0"/>
        <v>301987382.05999756</v>
      </c>
      <c r="T34" s="8">
        <f t="shared" si="1"/>
        <v>0.99442951040249394</v>
      </c>
      <c r="U34" s="8">
        <f t="shared" si="2"/>
        <v>0.10676097529034163</v>
      </c>
      <c r="V34" s="8">
        <f t="shared" si="3"/>
        <v>0.10676097529034163</v>
      </c>
    </row>
    <row r="35" spans="1:24" ht="93" customHeight="1" thickTop="1" thickBot="1" x14ac:dyDescent="0.3">
      <c r="A35" s="2" t="s">
        <v>29</v>
      </c>
      <c r="B35" s="2" t="s">
        <v>58</v>
      </c>
      <c r="C35" s="2" t="s">
        <v>31</v>
      </c>
      <c r="D35" s="2" t="s">
        <v>19</v>
      </c>
      <c r="E35" s="2"/>
      <c r="F35" s="2" t="s">
        <v>20</v>
      </c>
      <c r="G35" s="2" t="s">
        <v>21</v>
      </c>
      <c r="H35" s="2" t="s">
        <v>22</v>
      </c>
      <c r="I35" s="3" t="s">
        <v>59</v>
      </c>
      <c r="J35" s="4">
        <v>1100000000</v>
      </c>
      <c r="K35" s="4">
        <v>0</v>
      </c>
      <c r="L35" s="4">
        <v>0</v>
      </c>
      <c r="M35" s="4">
        <v>1100000000</v>
      </c>
      <c r="N35" s="4">
        <v>1082021862.6400001</v>
      </c>
      <c r="O35" s="4">
        <v>17978137.359999999</v>
      </c>
      <c r="P35" s="4">
        <v>1082021862.6400001</v>
      </c>
      <c r="Q35" s="4">
        <v>506704944.47000003</v>
      </c>
      <c r="R35" s="4">
        <v>506704944.47000003</v>
      </c>
      <c r="S35" s="5">
        <f t="shared" si="0"/>
        <v>17978137.359999895</v>
      </c>
      <c r="T35" s="6">
        <f t="shared" si="1"/>
        <v>0.9836562387636365</v>
      </c>
      <c r="U35" s="6">
        <f t="shared" si="2"/>
        <v>0.46064085860909093</v>
      </c>
      <c r="V35" s="6">
        <f t="shared" si="3"/>
        <v>0.46064085860909093</v>
      </c>
    </row>
    <row r="36" spans="1:24" ht="81.75" customHeight="1" thickTop="1" thickBot="1" x14ac:dyDescent="0.3">
      <c r="A36" s="2" t="s">
        <v>29</v>
      </c>
      <c r="B36" s="2" t="s">
        <v>58</v>
      </c>
      <c r="C36" s="2" t="s">
        <v>31</v>
      </c>
      <c r="D36" s="2" t="s">
        <v>19</v>
      </c>
      <c r="E36" s="2"/>
      <c r="F36" s="2" t="s">
        <v>20</v>
      </c>
      <c r="G36" s="2" t="s">
        <v>25</v>
      </c>
      <c r="H36" s="2" t="s">
        <v>22</v>
      </c>
      <c r="I36" s="3" t="s">
        <v>59</v>
      </c>
      <c r="J36" s="4">
        <v>1000000000</v>
      </c>
      <c r="K36" s="4">
        <v>0</v>
      </c>
      <c r="L36" s="4">
        <v>100000000</v>
      </c>
      <c r="M36" s="4">
        <v>900000000</v>
      </c>
      <c r="N36" s="4">
        <v>890526590</v>
      </c>
      <c r="O36" s="4">
        <v>9473410</v>
      </c>
      <c r="P36" s="4">
        <v>890526063</v>
      </c>
      <c r="Q36" s="4">
        <v>791832452</v>
      </c>
      <c r="R36" s="4">
        <v>791832452</v>
      </c>
      <c r="S36" s="5">
        <f t="shared" si="0"/>
        <v>9473937</v>
      </c>
      <c r="T36" s="6">
        <f t="shared" si="1"/>
        <v>0.98947340333333333</v>
      </c>
      <c r="U36" s="6">
        <f t="shared" si="2"/>
        <v>0.87981383555555559</v>
      </c>
      <c r="V36" s="6">
        <f t="shared" si="3"/>
        <v>0.87981383555555559</v>
      </c>
    </row>
    <row r="37" spans="1:24" ht="87" customHeight="1" thickTop="1" thickBot="1" x14ac:dyDescent="0.3">
      <c r="A37" s="2" t="s">
        <v>29</v>
      </c>
      <c r="B37" s="2" t="s">
        <v>58</v>
      </c>
      <c r="C37" s="2" t="s">
        <v>31</v>
      </c>
      <c r="D37" s="2" t="s">
        <v>23</v>
      </c>
      <c r="E37" s="2" t="s">
        <v>0</v>
      </c>
      <c r="F37" s="2" t="s">
        <v>20</v>
      </c>
      <c r="G37" s="2" t="s">
        <v>21</v>
      </c>
      <c r="H37" s="2" t="s">
        <v>22</v>
      </c>
      <c r="I37" s="3" t="s">
        <v>60</v>
      </c>
      <c r="J37" s="4">
        <v>1027000000</v>
      </c>
      <c r="K37" s="4">
        <v>0</v>
      </c>
      <c r="L37" s="4">
        <v>100000000</v>
      </c>
      <c r="M37" s="4">
        <v>927000000</v>
      </c>
      <c r="N37" s="4">
        <v>878915673.12</v>
      </c>
      <c r="O37" s="4">
        <v>48084326.880000003</v>
      </c>
      <c r="P37" s="4">
        <v>874105644</v>
      </c>
      <c r="Q37" s="4">
        <v>588284939.5</v>
      </c>
      <c r="R37" s="4">
        <v>588284939.5</v>
      </c>
      <c r="S37" s="5">
        <f t="shared" si="0"/>
        <v>52894356</v>
      </c>
      <c r="T37" s="6">
        <f t="shared" si="1"/>
        <v>0.94294028478964398</v>
      </c>
      <c r="U37" s="6">
        <f t="shared" si="2"/>
        <v>0.63461158522114347</v>
      </c>
      <c r="V37" s="6">
        <f t="shared" si="3"/>
        <v>0.63461158522114347</v>
      </c>
    </row>
    <row r="38" spans="1:24" ht="43.5" customHeight="1" thickTop="1" thickBot="1" x14ac:dyDescent="0.3">
      <c r="A38" s="13"/>
      <c r="B38" s="13"/>
      <c r="C38" s="13"/>
      <c r="D38" s="13"/>
      <c r="E38" s="13"/>
      <c r="F38" s="13"/>
      <c r="G38" s="13"/>
      <c r="H38" s="13"/>
      <c r="I38" s="14" t="s">
        <v>75</v>
      </c>
      <c r="J38" s="9">
        <f>SUM(J35:J37)</f>
        <v>3127000000</v>
      </c>
      <c r="K38" s="9">
        <f t="shared" ref="K38:R38" si="7">SUM(K35:K37)</f>
        <v>0</v>
      </c>
      <c r="L38" s="9">
        <f t="shared" si="7"/>
        <v>200000000</v>
      </c>
      <c r="M38" s="9">
        <f t="shared" si="7"/>
        <v>2927000000</v>
      </c>
      <c r="N38" s="9">
        <f t="shared" si="7"/>
        <v>2851464125.7600002</v>
      </c>
      <c r="O38" s="9">
        <f t="shared" si="7"/>
        <v>75535874.24000001</v>
      </c>
      <c r="P38" s="9">
        <f t="shared" si="7"/>
        <v>2846653569.6400003</v>
      </c>
      <c r="Q38" s="9">
        <f t="shared" si="7"/>
        <v>1886822335.97</v>
      </c>
      <c r="R38" s="9">
        <f t="shared" si="7"/>
        <v>1886822335.97</v>
      </c>
      <c r="S38" s="7">
        <f t="shared" si="0"/>
        <v>80346430.359999657</v>
      </c>
      <c r="T38" s="8">
        <f t="shared" si="1"/>
        <v>0.9725499042159208</v>
      </c>
      <c r="U38" s="8">
        <f t="shared" si="2"/>
        <v>0.6446266948992142</v>
      </c>
      <c r="V38" s="8">
        <f t="shared" si="3"/>
        <v>0.6446266948992142</v>
      </c>
    </row>
    <row r="39" spans="1:24" ht="35.25" customHeight="1" thickTop="1" thickBot="1" x14ac:dyDescent="0.3">
      <c r="A39" s="15"/>
      <c r="B39" s="15"/>
      <c r="C39" s="15"/>
      <c r="D39" s="15"/>
      <c r="E39" s="15"/>
      <c r="F39" s="15"/>
      <c r="G39" s="15"/>
      <c r="H39" s="15"/>
      <c r="I39" s="16" t="s">
        <v>76</v>
      </c>
      <c r="J39" s="10">
        <f>+J9+J29+J34+J38</f>
        <v>113537000000</v>
      </c>
      <c r="K39" s="10">
        <f t="shared" ref="K39:R39" si="8">+K9+K29+K34+K38</f>
        <v>19222000000</v>
      </c>
      <c r="L39" s="10">
        <f t="shared" si="8"/>
        <v>15022000000</v>
      </c>
      <c r="M39" s="10">
        <f t="shared" si="8"/>
        <v>117737000000</v>
      </c>
      <c r="N39" s="10">
        <f t="shared" si="8"/>
        <v>116935963312.08</v>
      </c>
      <c r="O39" s="10">
        <f t="shared" si="8"/>
        <v>801036687.92000008</v>
      </c>
      <c r="P39" s="10">
        <f t="shared" si="8"/>
        <v>115616119251.58</v>
      </c>
      <c r="Q39" s="10">
        <f t="shared" si="8"/>
        <v>49367157823.900002</v>
      </c>
      <c r="R39" s="10">
        <f t="shared" si="8"/>
        <v>49367157823.900002</v>
      </c>
      <c r="S39" s="10">
        <f t="shared" ref="S39" si="9">+M39-P39</f>
        <v>2120880748.4199982</v>
      </c>
      <c r="T39" s="11">
        <f t="shared" ref="T39" si="10">+P39/M39</f>
        <v>0.9819862851234531</v>
      </c>
      <c r="U39" s="11">
        <f t="shared" ref="U39" si="11">+Q39/M39</f>
        <v>0.41930028643417111</v>
      </c>
      <c r="V39" s="11">
        <f t="shared" ref="V39" si="12">+R39/M39</f>
        <v>0.41930028643417111</v>
      </c>
      <c r="W39" s="12"/>
      <c r="X39" s="12"/>
    </row>
    <row r="40" spans="1:24" ht="25.5" customHeight="1" thickTop="1" x14ac:dyDescent="0.25">
      <c r="A40" s="17" t="s">
        <v>77</v>
      </c>
      <c r="B40" s="17"/>
      <c r="C40" s="17"/>
      <c r="D40" s="17"/>
      <c r="E40" s="17"/>
      <c r="F40" s="17"/>
      <c r="G40" s="17"/>
      <c r="H40" s="17"/>
      <c r="I40" s="18"/>
      <c r="J40" s="17"/>
      <c r="K40" s="17"/>
      <c r="L40" s="17"/>
      <c r="M40" s="17"/>
      <c r="N40" s="19"/>
      <c r="O40" s="19"/>
    </row>
    <row r="41" spans="1:24" x14ac:dyDescent="0.25">
      <c r="A41" s="17" t="s">
        <v>78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9"/>
      <c r="O41" s="19"/>
    </row>
    <row r="42" spans="1:24" x14ac:dyDescent="0.25">
      <c r="A42" s="17" t="s">
        <v>79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9"/>
      <c r="O42" s="19"/>
    </row>
    <row r="43" spans="1:24" x14ac:dyDescent="0.25">
      <c r="A43" s="19" t="s">
        <v>80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</row>
    <row r="44" spans="1:24" x14ac:dyDescent="0.25">
      <c r="A44" s="19" t="s">
        <v>81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</row>
    <row r="45" spans="1:24" x14ac:dyDescent="0.25">
      <c r="A45" s="19" t="s">
        <v>82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</row>
    <row r="46" spans="1:24" x14ac:dyDescent="0.25">
      <c r="A46" s="19" t="s">
        <v>83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</row>
    <row r="47" spans="1:24" x14ac:dyDescent="0.25">
      <c r="A47" s="19" t="s">
        <v>84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20"/>
      <c r="N47" s="19"/>
      <c r="O47" s="19"/>
    </row>
    <row r="48" spans="1:24" x14ac:dyDescent="0.25">
      <c r="A48" s="19" t="s">
        <v>85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</sheetData>
  <mergeCells count="3">
    <mergeCell ref="A1:V1"/>
    <mergeCell ref="A2:V2"/>
    <mergeCell ref="A3:V3"/>
  </mergeCells>
  <printOptions horizontalCentered="1"/>
  <pageMargins left="0.78740157480314965" right="0.19685039370078741" top="0.78740157480314965" bottom="0.78740157480314965" header="0.78740157480314965" footer="0.78740157480314965"/>
  <pageSetup paperSize="14" scale="6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GASTOS DE INVERSIÓN</vt:lpstr>
      <vt:lpstr>'EJECUCIÓN GASTOS DE INVERSIÓN'!Títulos_a_imprimir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2019-01-29T19:32:36Z</cp:lastPrinted>
  <dcterms:created xsi:type="dcterms:W3CDTF">2019-01-22T12:16:27Z</dcterms:created>
  <dcterms:modified xsi:type="dcterms:W3CDTF">2019-01-29T19:33:50Z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