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240" yWindow="120" windowWidth="18060" windowHeight="7050"/>
  </bookViews>
  <sheets>
    <sheet name="EJECUCIÓN 350102" sheetId="1" r:id="rId1"/>
  </sheets>
  <calcPr calcId="152511"/>
</workbook>
</file>

<file path=xl/calcChain.xml><?xml version="1.0" encoding="utf-8"?>
<calcChain xmlns="http://schemas.openxmlformats.org/spreadsheetml/2006/main">
  <c r="S12" i="1" l="1"/>
  <c r="S11" i="1"/>
  <c r="S10" i="1"/>
  <c r="S9" i="1"/>
  <c r="S8" i="1"/>
  <c r="J20" i="1"/>
  <c r="J15" i="1"/>
  <c r="J7" i="1"/>
  <c r="V22" i="1" l="1"/>
  <c r="U22" i="1"/>
  <c r="T22" i="1"/>
  <c r="S22" i="1"/>
  <c r="V21" i="1"/>
  <c r="U21" i="1"/>
  <c r="T21" i="1"/>
  <c r="S21" i="1"/>
  <c r="S19" i="1"/>
  <c r="V17" i="1"/>
  <c r="U17" i="1"/>
  <c r="T17" i="1"/>
  <c r="S17" i="1"/>
  <c r="V16" i="1"/>
  <c r="U16" i="1"/>
  <c r="T16" i="1"/>
  <c r="S16" i="1"/>
  <c r="V14" i="1"/>
  <c r="U14" i="1"/>
  <c r="T14" i="1"/>
  <c r="S14" i="1"/>
  <c r="V13" i="1"/>
  <c r="U13" i="1"/>
  <c r="T13" i="1"/>
  <c r="S13" i="1"/>
  <c r="V11" i="1"/>
  <c r="U11" i="1"/>
  <c r="T11" i="1"/>
  <c r="V10" i="1"/>
  <c r="U10" i="1"/>
  <c r="T10" i="1"/>
  <c r="V9" i="1"/>
  <c r="U9" i="1"/>
  <c r="T9" i="1"/>
  <c r="V8" i="1"/>
  <c r="U8" i="1"/>
  <c r="T8" i="1"/>
  <c r="R7" i="1"/>
  <c r="Q7" i="1"/>
  <c r="P7" i="1"/>
  <c r="O7" i="1"/>
  <c r="N7" i="1"/>
  <c r="M7" i="1"/>
  <c r="S7" i="1" s="1"/>
  <c r="L7" i="1"/>
  <c r="K7" i="1"/>
  <c r="R15" i="1"/>
  <c r="Q15" i="1"/>
  <c r="P15" i="1"/>
  <c r="O15" i="1"/>
  <c r="N15" i="1"/>
  <c r="M15" i="1"/>
  <c r="L15" i="1"/>
  <c r="K15" i="1"/>
  <c r="R18" i="1"/>
  <c r="Q18" i="1"/>
  <c r="P18" i="1"/>
  <c r="O18" i="1"/>
  <c r="N18" i="1"/>
  <c r="M18" i="1"/>
  <c r="L18" i="1"/>
  <c r="K18" i="1"/>
  <c r="J18" i="1"/>
  <c r="J6" i="1" s="1"/>
  <c r="J23" i="1" s="1"/>
  <c r="R20" i="1"/>
  <c r="Q20" i="1"/>
  <c r="P20" i="1"/>
  <c r="O20" i="1"/>
  <c r="N20" i="1"/>
  <c r="M20" i="1"/>
  <c r="L20" i="1"/>
  <c r="K20" i="1"/>
  <c r="V20" i="1" l="1"/>
  <c r="T7" i="1"/>
  <c r="S20" i="1"/>
  <c r="S18" i="1"/>
  <c r="S15" i="1"/>
  <c r="V7" i="1"/>
  <c r="U15" i="1"/>
  <c r="T20" i="1"/>
  <c r="V15" i="1"/>
  <c r="U7" i="1"/>
  <c r="U20" i="1"/>
  <c r="T15" i="1"/>
  <c r="L6" i="1"/>
  <c r="L23" i="1" s="1"/>
  <c r="P6" i="1"/>
  <c r="N6" i="1"/>
  <c r="N23" i="1" s="1"/>
  <c r="R6" i="1"/>
  <c r="M6" i="1"/>
  <c r="Q6" i="1"/>
  <c r="K6" i="1"/>
  <c r="K23" i="1" s="1"/>
  <c r="O6" i="1"/>
  <c r="O23" i="1" s="1"/>
  <c r="S6" i="1" l="1"/>
  <c r="Q23" i="1"/>
  <c r="U6" i="1"/>
  <c r="M23" i="1"/>
  <c r="R23" i="1"/>
  <c r="V6" i="1"/>
  <c r="P23" i="1"/>
  <c r="T6" i="1"/>
  <c r="T23" i="1" l="1"/>
  <c r="V23" i="1"/>
  <c r="S23" i="1"/>
  <c r="U23" i="1"/>
</calcChain>
</file>

<file path=xl/sharedStrings.xml><?xml version="1.0" encoding="utf-8"?>
<sst xmlns="http://schemas.openxmlformats.org/spreadsheetml/2006/main" count="171" uniqueCount="67">
  <si>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</si>
  <si>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</si>
  <si>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</si>
  <si>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</si>
  <si>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</si>
  <si>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</si>
  <si>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</si>
  <si>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</si>
  <si>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</si>
  <si>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</si>
  <si>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</si>
  <si>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</si>
  <si>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</si>
  <si>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</si>
  <si>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</si>
  <si>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</si>
  <si>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</si>
  <si>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</si>
  <si>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</si>
  <si>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</si>
  <si>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1</t>
  </si>
  <si>
    <t>0</t>
  </si>
  <si>
    <t>Nación</t>
  </si>
  <si>
    <t>10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</si>
  <si>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</si>
  <si>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</si>
  <si>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</si>
  <si>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</si>
  <si>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</si>
  <si>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</si>
  <si>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</si>
  <si>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</si>
  <si>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</si>
  <si>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</si>
  <si>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</si>
  <si>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</si>
  <si>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</si>
  <si>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SSF</t>
  </si>
  <si>
    <t>6</t>
  </si>
  <si>
    <t>C</t>
  </si>
  <si>
    <t>3501</t>
  </si>
  <si>
    <t>0200</t>
  </si>
  <si>
    <t>16</t>
  </si>
  <si>
    <t>OTROS GASTOS PERSONALES - PREVIO CONCEPTO DGPPN</t>
  </si>
  <si>
    <t>26</t>
  </si>
  <si>
    <t>PROVISION PARA GASTOS INSTITUCIONALES Y/O SECTORIALES CONTINGENTES - PREVIO CONCEPTO DGPPN</t>
  </si>
  <si>
    <t>IMPLANTACION DEL PROGRAMA DE APOYO INTEGRAL PARA LOS USUARIOS DE COMERCIO EXTERIOR</t>
  </si>
  <si>
    <t>FORTALECIMIENTO DE LOS SERVICIOS BRINDADOS A LOS USUARIOS DE COMERCIO EXTERIOR A NIVEL NACIONAL</t>
  </si>
  <si>
    <t>GASTOS DE PERSONAL</t>
  </si>
  <si>
    <t>GASTOS DE FUNCIONAMIENTO</t>
  </si>
  <si>
    <t>GASTOS GENERALES</t>
  </si>
  <si>
    <t>TRANSFERENCIAS CORRIENTES</t>
  </si>
  <si>
    <t>GASTOS DE INVERSIÓN</t>
  </si>
  <si>
    <t>TOTAL PRESUPUESTO A+C</t>
  </si>
  <si>
    <t>APROPIACIÓN SIN COMPROMETER</t>
  </si>
  <si>
    <t>COMP/ APR</t>
  </si>
  <si>
    <t>OBLIG/ APR</t>
  </si>
  <si>
    <t>MINISTERIO DE COMERCIO INDUSTRIA Y TURISMO</t>
  </si>
  <si>
    <t>EJECUCIÓN PRESUPUESTAL ACUMULADA CON CORTE AL 31 DE DICIEMBRE DE 2018</t>
  </si>
  <si>
    <t>FECHA DE GENERACIÓN : ENERO 22 DE 2019</t>
  </si>
  <si>
    <t xml:space="preserve">UNIDAD EJECUTORA 3501-02 DIRECCIÓN GENERAL DE COMERCIO EXTERIOR </t>
  </si>
  <si>
    <t>PAGO/ APR</t>
  </si>
  <si>
    <t xml:space="preserve">Fuente : Sistema Integrado de Información Financiera SIIF Nación </t>
  </si>
  <si>
    <t>Nota 1:  Ley No. 1873 del 20 de Diciembre de 2017 " Por la cual se decreta el presupuesto de rentas y recursos de capital y ley de apropiaciones para la vigencia fiscal del 1° de Enero al 31 de Diciembre de 2018"</t>
  </si>
  <si>
    <t>Nota 2: Decreto No. 2236 del 27 de Diciembre de 2017 " Por el cual se liquida el Presupuesto General de la Nación para la vigencia fiscal de 2018, se detallan las apropiaciones y se clasifican y definen los gastos"</t>
  </si>
  <si>
    <t>Nota3: Resolución No.1394 del 17 de Julio de 2018 "Por la cual se efectúa un traslado en el Presupuesto de Funcionamiento de la Sección 3501 Ministerio de Comercio Industria y Turismo, Unidad Ejecutora  3501-02 Dirección General de Comercio Exterior en la vigencia fiscal de 2018"</t>
  </si>
  <si>
    <t>Nota4: Resolución No.1594 del 14 de Agosto de 2018 "Por la cual se efectúa un traslado en el Presupuesto de Funcionamiento de la Sección 3501 Ministerio de Comercio Industria y Turismo, Unidad Ejecutora  3501-02 Dirección General de Comercio Exterior en la vigencia fiscal de 2018"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</si>
</sst>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Continuous" vertical="center" wrapText="1"/>
    </xf>
    <xf numFmtId="10" fontId="1" fillId="0" borderId="0" xfId="0" applyNumberFormat="1" applyFont="1" applyFill="1" applyBorder="1"/>
    <xf numFmtId="1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165" fontId="4" fillId="2" borderId="1" xfId="0" applyNumberFormat="1" applyFont="1" applyFill="1" applyBorder="1" applyAlignment="1">
      <alignment horizontal="right" vertical="center" wrapText="1"/>
    </xf>
    <xf numFmtId="10" fontId="4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Continuous" vertical="center" wrapText="1"/>
    </xf>
    <xf numFmtId="0" fontId="3" fillId="0" borderId="0" xfId="0" applyFont="1"/>
    <xf numFmtId="0" fontId="3" fillId="0" borderId="0" xfId="0" applyFont="1" applyAlignment="1">
      <alignment horizontal="left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GridLines="0" tabSelected="1" topLeftCell="A2" workbookViewId="0">
      <selection activeCell="A3" sqref="A3:V3"/>
    </sheetView>
  </sheetViews>
  <sheetFormatPr baseColWidth="10" defaultRowHeight="15"/>
  <cols>
    <col min="1" max="5" width="5.42578125" customWidth="1"/>
    <col min="6" max="6" width="6.5703125" customWidth="1"/>
    <col min="7" max="7" width="4.28515625" customWidth="1"/>
    <col min="8" max="8" width="5.28515625" customWidth="1"/>
    <col min="9" max="9" width="27.5703125" customWidth="1"/>
    <col min="10" max="10" width="16.5703125" customWidth="1"/>
    <col min="11" max="11" width="17" customWidth="1"/>
    <col min="12" max="12" width="16.7109375" customWidth="1"/>
    <col min="13" max="13" width="18.85546875" customWidth="1"/>
    <col min="14" max="14" width="17.7109375" customWidth="1"/>
    <col min="15" max="15" width="14.140625" customWidth="1"/>
    <col min="16" max="16" width="18.85546875" customWidth="1"/>
    <col min="17" max="17" width="17" customWidth="1"/>
    <col min="18" max="18" width="15.85546875" customWidth="1"/>
    <col min="19" max="19" width="14.42578125" customWidth="1"/>
    <col min="20" max="20" width="8.42578125" customWidth="1"/>
    <col min="21" max="21" width="7" customWidth="1"/>
    <col min="22" max="22" width="6.140625" customWidth="1"/>
  </cols>
  <sheetData>
    <row r="1" spans="1:23" ht="15.7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3" ht="15.75">
      <c r="A2" s="21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3" ht="15.75">
      <c r="A3" s="21" t="s">
        <v>60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3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2" t="s">
        <v>59</v>
      </c>
      <c r="T4" s="2"/>
      <c r="U4" s="2"/>
      <c r="V4" s="2"/>
    </row>
    <row r="5" spans="1:23" ht="44.25" customHeight="1" thickTop="1" thickBo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3" t="s">
        <v>12</v>
      </c>
      <c r="M5" s="23" t="s">
        <v>13</v>
      </c>
      <c r="N5" s="23" t="s">
        <v>14</v>
      </c>
      <c r="O5" s="23" t="s">
        <v>15</v>
      </c>
      <c r="P5" s="23" t="s">
        <v>16</v>
      </c>
      <c r="Q5" s="23" t="s">
        <v>17</v>
      </c>
      <c r="R5" s="23" t="s">
        <v>18</v>
      </c>
      <c r="S5" s="24" t="s">
        <v>54</v>
      </c>
      <c r="T5" s="24" t="s">
        <v>55</v>
      </c>
      <c r="U5" s="24" t="s">
        <v>56</v>
      </c>
      <c r="V5" s="24" t="s">
        <v>61</v>
      </c>
    </row>
    <row r="6" spans="1:23" ht="35.1" customHeight="1" thickTop="1" thickBot="1">
      <c r="A6" s="19" t="s">
        <v>19</v>
      </c>
      <c r="B6" s="19"/>
      <c r="C6" s="19"/>
      <c r="D6" s="19"/>
      <c r="E6" s="19"/>
      <c r="F6" s="19"/>
      <c r="G6" s="19"/>
      <c r="H6" s="19"/>
      <c r="I6" s="17" t="s">
        <v>49</v>
      </c>
      <c r="J6" s="6">
        <f>+J7+J15+J18</f>
        <v>13904530000</v>
      </c>
      <c r="K6" s="6">
        <f t="shared" ref="K6:R6" si="0">+K7+K15+K18</f>
        <v>1726228000</v>
      </c>
      <c r="L6" s="6">
        <f t="shared" si="0"/>
        <v>1726228000</v>
      </c>
      <c r="M6" s="6">
        <f t="shared" si="0"/>
        <v>13904530000</v>
      </c>
      <c r="N6" s="6">
        <f t="shared" si="0"/>
        <v>13852521301.6</v>
      </c>
      <c r="O6" s="6">
        <f t="shared" si="0"/>
        <v>52008698.399999999</v>
      </c>
      <c r="P6" s="6">
        <f t="shared" si="0"/>
        <v>13387502598.769999</v>
      </c>
      <c r="Q6" s="6">
        <f t="shared" si="0"/>
        <v>13206559397.019999</v>
      </c>
      <c r="R6" s="6">
        <f t="shared" si="0"/>
        <v>13206559397.019999</v>
      </c>
      <c r="S6" s="7">
        <f t="shared" ref="S6:S12" si="1">+M6-P6</f>
        <v>517027401.23000145</v>
      </c>
      <c r="T6" s="8">
        <f t="shared" ref="T6:T23" si="2">+P6/M6</f>
        <v>0.96281590235484393</v>
      </c>
      <c r="U6" s="8">
        <f t="shared" ref="U6:U23" si="3">+Q6/M6</f>
        <v>0.94980264683667825</v>
      </c>
      <c r="V6" s="8">
        <f t="shared" ref="V6:V23" si="4">+R6/M6</f>
        <v>0.94980264683667825</v>
      </c>
      <c r="W6" s="3"/>
    </row>
    <row r="7" spans="1:23" ht="35.1" customHeight="1" thickTop="1" thickBot="1">
      <c r="A7" s="20" t="s">
        <v>19</v>
      </c>
      <c r="B7" s="20">
        <v>1</v>
      </c>
      <c r="C7" s="20"/>
      <c r="D7" s="20"/>
      <c r="E7" s="20"/>
      <c r="F7" s="20"/>
      <c r="G7" s="20"/>
      <c r="H7" s="20"/>
      <c r="I7" s="18" t="s">
        <v>48</v>
      </c>
      <c r="J7" s="9">
        <f>SUM(J8:J14)</f>
        <v>10984937657</v>
      </c>
      <c r="K7" s="9">
        <f t="shared" ref="K7:R7" si="5">SUM(K8:K14)</f>
        <v>1640111069</v>
      </c>
      <c r="L7" s="9">
        <f t="shared" si="5"/>
        <v>580453657</v>
      </c>
      <c r="M7" s="9">
        <f t="shared" si="5"/>
        <v>12044595069</v>
      </c>
      <c r="N7" s="9">
        <f t="shared" si="5"/>
        <v>11994595069</v>
      </c>
      <c r="O7" s="9">
        <f t="shared" si="5"/>
        <v>50000000</v>
      </c>
      <c r="P7" s="9">
        <f t="shared" si="5"/>
        <v>11626619396.379999</v>
      </c>
      <c r="Q7" s="9">
        <f t="shared" si="5"/>
        <v>11621769445.779999</v>
      </c>
      <c r="R7" s="9">
        <f t="shared" si="5"/>
        <v>11621769445.779999</v>
      </c>
      <c r="S7" s="10">
        <f t="shared" si="1"/>
        <v>417975672.62000084</v>
      </c>
      <c r="T7" s="11">
        <f t="shared" si="2"/>
        <v>0.96529765673104495</v>
      </c>
      <c r="U7" s="11">
        <f t="shared" si="3"/>
        <v>0.96489499059140171</v>
      </c>
      <c r="V7" s="11">
        <f t="shared" si="4"/>
        <v>0.96489499059140171</v>
      </c>
      <c r="W7" s="3"/>
    </row>
    <row r="8" spans="1:23" ht="35.1" customHeight="1" thickTop="1" thickBot="1">
      <c r="A8" s="19" t="s">
        <v>19</v>
      </c>
      <c r="B8" s="19" t="s">
        <v>20</v>
      </c>
      <c r="C8" s="19" t="s">
        <v>21</v>
      </c>
      <c r="D8" s="19" t="s">
        <v>20</v>
      </c>
      <c r="E8" s="19" t="s">
        <v>20</v>
      </c>
      <c r="F8" s="19" t="s">
        <v>22</v>
      </c>
      <c r="G8" s="19" t="s">
        <v>42</v>
      </c>
      <c r="H8" s="19" t="s">
        <v>37</v>
      </c>
      <c r="I8" s="17" t="s">
        <v>24</v>
      </c>
      <c r="J8" s="6">
        <v>5634372000</v>
      </c>
      <c r="K8" s="6">
        <v>1002404370</v>
      </c>
      <c r="L8" s="6">
        <v>40000000</v>
      </c>
      <c r="M8" s="6">
        <v>6596776370</v>
      </c>
      <c r="N8" s="6">
        <v>6576776370</v>
      </c>
      <c r="O8" s="6">
        <v>20000000</v>
      </c>
      <c r="P8" s="6">
        <v>6383546848.0799999</v>
      </c>
      <c r="Q8" s="6">
        <v>6383546848.0799999</v>
      </c>
      <c r="R8" s="6">
        <v>6383546848.0799999</v>
      </c>
      <c r="S8" s="7">
        <f t="shared" si="1"/>
        <v>213229521.92000008</v>
      </c>
      <c r="T8" s="8">
        <f t="shared" si="2"/>
        <v>0.96767670905297032</v>
      </c>
      <c r="U8" s="8">
        <f t="shared" si="3"/>
        <v>0.96767670905297032</v>
      </c>
      <c r="V8" s="8">
        <f t="shared" si="4"/>
        <v>0.96767670905297032</v>
      </c>
      <c r="W8" s="3"/>
    </row>
    <row r="9" spans="1:23" ht="35.1" customHeight="1" thickTop="1" thickBot="1">
      <c r="A9" s="19" t="s">
        <v>19</v>
      </c>
      <c r="B9" s="19" t="s">
        <v>20</v>
      </c>
      <c r="C9" s="19" t="s">
        <v>21</v>
      </c>
      <c r="D9" s="19" t="s">
        <v>20</v>
      </c>
      <c r="E9" s="19" t="s">
        <v>25</v>
      </c>
      <c r="F9" s="19" t="s">
        <v>22</v>
      </c>
      <c r="G9" s="19" t="s">
        <v>42</v>
      </c>
      <c r="H9" s="19" t="s">
        <v>37</v>
      </c>
      <c r="I9" s="17" t="s">
        <v>26</v>
      </c>
      <c r="J9" s="6">
        <v>513681000</v>
      </c>
      <c r="K9" s="6">
        <v>34982000</v>
      </c>
      <c r="L9" s="6">
        <v>0</v>
      </c>
      <c r="M9" s="6">
        <v>548663000</v>
      </c>
      <c r="N9" s="6">
        <v>548663000</v>
      </c>
      <c r="O9" s="6">
        <v>0</v>
      </c>
      <c r="P9" s="6">
        <v>529799249.5</v>
      </c>
      <c r="Q9" s="6">
        <v>529799249.5</v>
      </c>
      <c r="R9" s="6">
        <v>529799249.5</v>
      </c>
      <c r="S9" s="7">
        <f t="shared" si="1"/>
        <v>18863750.5</v>
      </c>
      <c r="T9" s="8">
        <f t="shared" si="2"/>
        <v>0.96561869398884193</v>
      </c>
      <c r="U9" s="8">
        <f t="shared" si="3"/>
        <v>0.96561869398884193</v>
      </c>
      <c r="V9" s="8">
        <f t="shared" si="4"/>
        <v>0.96561869398884193</v>
      </c>
      <c r="W9" s="3"/>
    </row>
    <row r="10" spans="1:23" ht="35.1" customHeight="1" thickTop="1" thickBot="1">
      <c r="A10" s="19" t="s">
        <v>19</v>
      </c>
      <c r="B10" s="19" t="s">
        <v>20</v>
      </c>
      <c r="C10" s="19" t="s">
        <v>21</v>
      </c>
      <c r="D10" s="19" t="s">
        <v>20</v>
      </c>
      <c r="E10" s="19" t="s">
        <v>27</v>
      </c>
      <c r="F10" s="19" t="s">
        <v>22</v>
      </c>
      <c r="G10" s="19" t="s">
        <v>42</v>
      </c>
      <c r="H10" s="19" t="s">
        <v>37</v>
      </c>
      <c r="I10" s="17" t="s">
        <v>28</v>
      </c>
      <c r="J10" s="6">
        <v>1532824000</v>
      </c>
      <c r="K10" s="6">
        <v>239724699</v>
      </c>
      <c r="L10" s="6">
        <v>0</v>
      </c>
      <c r="M10" s="6">
        <v>1772548699</v>
      </c>
      <c r="N10" s="6">
        <v>1772548699</v>
      </c>
      <c r="O10" s="6">
        <v>0</v>
      </c>
      <c r="P10" s="6">
        <v>1714886099.8</v>
      </c>
      <c r="Q10" s="6">
        <v>1714886099.8</v>
      </c>
      <c r="R10" s="6">
        <v>1714886099.8</v>
      </c>
      <c r="S10" s="7">
        <f t="shared" si="1"/>
        <v>57662599.200000048</v>
      </c>
      <c r="T10" s="8">
        <f t="shared" si="2"/>
        <v>0.96746910297441702</v>
      </c>
      <c r="U10" s="8">
        <f t="shared" si="3"/>
        <v>0.96746910297441702</v>
      </c>
      <c r="V10" s="8">
        <f t="shared" si="4"/>
        <v>0.96746910297441702</v>
      </c>
      <c r="W10" s="3"/>
    </row>
    <row r="11" spans="1:23" ht="35.1" customHeight="1" thickTop="1" thickBot="1">
      <c r="A11" s="19" t="s">
        <v>19</v>
      </c>
      <c r="B11" s="19" t="s">
        <v>20</v>
      </c>
      <c r="C11" s="19" t="s">
        <v>21</v>
      </c>
      <c r="D11" s="19" t="s">
        <v>20</v>
      </c>
      <c r="E11" s="19" t="s">
        <v>29</v>
      </c>
      <c r="F11" s="19" t="s">
        <v>22</v>
      </c>
      <c r="G11" s="19" t="s">
        <v>42</v>
      </c>
      <c r="H11" s="19" t="s">
        <v>37</v>
      </c>
      <c r="I11" s="17" t="s">
        <v>30</v>
      </c>
      <c r="J11" s="6">
        <v>107498000</v>
      </c>
      <c r="K11" s="6">
        <v>10000000</v>
      </c>
      <c r="L11" s="6">
        <v>0</v>
      </c>
      <c r="M11" s="6">
        <v>117498000</v>
      </c>
      <c r="N11" s="6">
        <v>117498000</v>
      </c>
      <c r="O11" s="6">
        <v>0</v>
      </c>
      <c r="P11" s="6">
        <v>108936153</v>
      </c>
      <c r="Q11" s="6">
        <v>107834399.40000001</v>
      </c>
      <c r="R11" s="6">
        <v>107834399.40000001</v>
      </c>
      <c r="S11" s="7">
        <f t="shared" si="1"/>
        <v>8561847</v>
      </c>
      <c r="T11" s="8">
        <f t="shared" si="2"/>
        <v>0.92713197671449732</v>
      </c>
      <c r="U11" s="8">
        <f t="shared" si="3"/>
        <v>0.91775519072665068</v>
      </c>
      <c r="V11" s="8">
        <f t="shared" si="4"/>
        <v>0.91775519072665068</v>
      </c>
      <c r="W11" s="3"/>
    </row>
    <row r="12" spans="1:23" ht="35.1" customHeight="1" thickTop="1" thickBot="1">
      <c r="A12" s="19" t="s">
        <v>19</v>
      </c>
      <c r="B12" s="19" t="s">
        <v>20</v>
      </c>
      <c r="C12" s="19" t="s">
        <v>21</v>
      </c>
      <c r="D12" s="19" t="s">
        <v>20</v>
      </c>
      <c r="E12" s="19" t="s">
        <v>23</v>
      </c>
      <c r="F12" s="19" t="s">
        <v>22</v>
      </c>
      <c r="G12" s="19" t="s">
        <v>42</v>
      </c>
      <c r="H12" s="19" t="s">
        <v>37</v>
      </c>
      <c r="I12" s="17" t="s">
        <v>43</v>
      </c>
      <c r="J12" s="6">
        <v>540453657</v>
      </c>
      <c r="K12" s="6">
        <v>0</v>
      </c>
      <c r="L12" s="6">
        <v>540453657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7">
        <f t="shared" si="1"/>
        <v>0</v>
      </c>
      <c r="T12" s="8">
        <v>0</v>
      </c>
      <c r="U12" s="8">
        <v>0</v>
      </c>
      <c r="V12" s="8">
        <v>0</v>
      </c>
      <c r="W12" s="3"/>
    </row>
    <row r="13" spans="1:23" ht="35.1" customHeight="1" thickTop="1" thickBot="1">
      <c r="A13" s="19" t="s">
        <v>19</v>
      </c>
      <c r="B13" s="19" t="s">
        <v>20</v>
      </c>
      <c r="C13" s="19" t="s">
        <v>21</v>
      </c>
      <c r="D13" s="19" t="s">
        <v>31</v>
      </c>
      <c r="E13" s="19"/>
      <c r="F13" s="19" t="s">
        <v>22</v>
      </c>
      <c r="G13" s="19" t="s">
        <v>42</v>
      </c>
      <c r="H13" s="19" t="s">
        <v>37</v>
      </c>
      <c r="I13" s="17" t="s">
        <v>32</v>
      </c>
      <c r="J13" s="6">
        <v>88000000</v>
      </c>
      <c r="K13" s="6">
        <v>0</v>
      </c>
      <c r="L13" s="6">
        <v>0</v>
      </c>
      <c r="M13" s="6">
        <v>88000000</v>
      </c>
      <c r="N13" s="6">
        <v>88000000</v>
      </c>
      <c r="O13" s="6">
        <v>0</v>
      </c>
      <c r="P13" s="6">
        <v>87218274</v>
      </c>
      <c r="Q13" s="6">
        <v>83470077</v>
      </c>
      <c r="R13" s="6">
        <v>83470077</v>
      </c>
      <c r="S13" s="7">
        <f t="shared" ref="S13:S23" si="6">+M13-P13</f>
        <v>781726</v>
      </c>
      <c r="T13" s="8">
        <f t="shared" si="2"/>
        <v>0.99111674999999999</v>
      </c>
      <c r="U13" s="8">
        <f t="shared" si="3"/>
        <v>0.94852360227272725</v>
      </c>
      <c r="V13" s="8">
        <f t="shared" si="4"/>
        <v>0.94852360227272725</v>
      </c>
      <c r="W13" s="3"/>
    </row>
    <row r="14" spans="1:23" ht="35.1" customHeight="1" thickTop="1" thickBot="1">
      <c r="A14" s="19" t="s">
        <v>19</v>
      </c>
      <c r="B14" s="19" t="s">
        <v>20</v>
      </c>
      <c r="C14" s="19" t="s">
        <v>21</v>
      </c>
      <c r="D14" s="19" t="s">
        <v>27</v>
      </c>
      <c r="E14" s="19"/>
      <c r="F14" s="19" t="s">
        <v>22</v>
      </c>
      <c r="G14" s="19" t="s">
        <v>42</v>
      </c>
      <c r="H14" s="19" t="s">
        <v>37</v>
      </c>
      <c r="I14" s="17" t="s">
        <v>33</v>
      </c>
      <c r="J14" s="6">
        <v>2568109000</v>
      </c>
      <c r="K14" s="6">
        <v>353000000</v>
      </c>
      <c r="L14" s="6">
        <v>0</v>
      </c>
      <c r="M14" s="6">
        <v>2921109000</v>
      </c>
      <c r="N14" s="6">
        <v>2891109000</v>
      </c>
      <c r="O14" s="6">
        <v>30000000</v>
      </c>
      <c r="P14" s="6">
        <v>2802232772</v>
      </c>
      <c r="Q14" s="6">
        <v>2802232772</v>
      </c>
      <c r="R14" s="6">
        <v>2802232772</v>
      </c>
      <c r="S14" s="7">
        <f t="shared" si="6"/>
        <v>118876228</v>
      </c>
      <c r="T14" s="8">
        <f t="shared" si="2"/>
        <v>0.95930441897238339</v>
      </c>
      <c r="U14" s="8">
        <f t="shared" si="3"/>
        <v>0.95930441897238339</v>
      </c>
      <c r="V14" s="8">
        <f t="shared" si="4"/>
        <v>0.95930441897238339</v>
      </c>
      <c r="W14" s="3"/>
    </row>
    <row r="15" spans="1:23" ht="35.1" customHeight="1" thickTop="1" thickBot="1">
      <c r="A15" s="20" t="s">
        <v>19</v>
      </c>
      <c r="B15" s="20">
        <v>2</v>
      </c>
      <c r="C15" s="20"/>
      <c r="D15" s="20"/>
      <c r="E15" s="20"/>
      <c r="F15" s="20"/>
      <c r="G15" s="20"/>
      <c r="H15" s="20"/>
      <c r="I15" s="18" t="s">
        <v>50</v>
      </c>
      <c r="J15" s="9">
        <f>+J16+J17</f>
        <v>1773818000</v>
      </c>
      <c r="K15" s="9">
        <f t="shared" ref="K15:R15" si="7">+K16+K17</f>
        <v>86116931</v>
      </c>
      <c r="L15" s="9">
        <f t="shared" si="7"/>
        <v>0</v>
      </c>
      <c r="M15" s="9">
        <f t="shared" si="7"/>
        <v>1859934931</v>
      </c>
      <c r="N15" s="9">
        <f t="shared" si="7"/>
        <v>1857926232.5999999</v>
      </c>
      <c r="O15" s="9">
        <f t="shared" si="7"/>
        <v>2008698.4</v>
      </c>
      <c r="P15" s="9">
        <f t="shared" si="7"/>
        <v>1760883202.3900001</v>
      </c>
      <c r="Q15" s="9">
        <f t="shared" si="7"/>
        <v>1584789951.24</v>
      </c>
      <c r="R15" s="9">
        <f t="shared" si="7"/>
        <v>1584789951.24</v>
      </c>
      <c r="S15" s="10">
        <f t="shared" si="6"/>
        <v>99051728.609999895</v>
      </c>
      <c r="T15" s="11">
        <f t="shared" si="2"/>
        <v>0.94674451941351279</v>
      </c>
      <c r="U15" s="11">
        <f t="shared" si="3"/>
        <v>0.85206741635199712</v>
      </c>
      <c r="V15" s="11">
        <f t="shared" si="4"/>
        <v>0.85206741635199712</v>
      </c>
      <c r="W15" s="3"/>
    </row>
    <row r="16" spans="1:23" ht="35.1" customHeight="1" thickTop="1" thickBot="1">
      <c r="A16" s="19" t="s">
        <v>19</v>
      </c>
      <c r="B16" s="19" t="s">
        <v>31</v>
      </c>
      <c r="C16" s="19" t="s">
        <v>21</v>
      </c>
      <c r="D16" s="19" t="s">
        <v>34</v>
      </c>
      <c r="E16" s="19"/>
      <c r="F16" s="19" t="s">
        <v>22</v>
      </c>
      <c r="G16" s="19" t="s">
        <v>42</v>
      </c>
      <c r="H16" s="19" t="s">
        <v>37</v>
      </c>
      <c r="I16" s="17" t="s">
        <v>35</v>
      </c>
      <c r="J16" s="6">
        <v>3708000</v>
      </c>
      <c r="K16" s="6">
        <v>0</v>
      </c>
      <c r="L16" s="6">
        <v>0</v>
      </c>
      <c r="M16" s="6">
        <v>3708000</v>
      </c>
      <c r="N16" s="6">
        <v>2952000</v>
      </c>
      <c r="O16" s="6">
        <v>756000</v>
      </c>
      <c r="P16" s="6">
        <v>2952000</v>
      </c>
      <c r="Q16" s="6">
        <v>2952000</v>
      </c>
      <c r="R16" s="6">
        <v>2952000</v>
      </c>
      <c r="S16" s="7">
        <f t="shared" si="6"/>
        <v>756000</v>
      </c>
      <c r="T16" s="8">
        <f t="shared" si="2"/>
        <v>0.79611650485436891</v>
      </c>
      <c r="U16" s="8">
        <f t="shared" si="3"/>
        <v>0.79611650485436891</v>
      </c>
      <c r="V16" s="8">
        <f t="shared" si="4"/>
        <v>0.79611650485436891</v>
      </c>
      <c r="W16" s="3"/>
    </row>
    <row r="17" spans="1:23" ht="35.1" customHeight="1" thickTop="1" thickBot="1">
      <c r="A17" s="19" t="s">
        <v>19</v>
      </c>
      <c r="B17" s="19" t="s">
        <v>31</v>
      </c>
      <c r="C17" s="19" t="s">
        <v>21</v>
      </c>
      <c r="D17" s="19" t="s">
        <v>25</v>
      </c>
      <c r="E17" s="19"/>
      <c r="F17" s="19" t="s">
        <v>22</v>
      </c>
      <c r="G17" s="19" t="s">
        <v>42</v>
      </c>
      <c r="H17" s="19" t="s">
        <v>37</v>
      </c>
      <c r="I17" s="17" t="s">
        <v>36</v>
      </c>
      <c r="J17" s="6">
        <v>1770110000</v>
      </c>
      <c r="K17" s="6">
        <v>86116931</v>
      </c>
      <c r="L17" s="6">
        <v>0</v>
      </c>
      <c r="M17" s="6">
        <v>1856226931</v>
      </c>
      <c r="N17" s="6">
        <v>1854974232.5999999</v>
      </c>
      <c r="O17" s="6">
        <v>1252698.3999999999</v>
      </c>
      <c r="P17" s="6">
        <v>1757931202.3900001</v>
      </c>
      <c r="Q17" s="6">
        <v>1581837951.24</v>
      </c>
      <c r="R17" s="6">
        <v>1581837951.24</v>
      </c>
      <c r="S17" s="7">
        <f t="shared" si="6"/>
        <v>98295728.609999895</v>
      </c>
      <c r="T17" s="8">
        <f t="shared" si="2"/>
        <v>0.94704541402324915</v>
      </c>
      <c r="U17" s="8">
        <f t="shared" si="3"/>
        <v>0.85217918392543779</v>
      </c>
      <c r="V17" s="8">
        <f t="shared" si="4"/>
        <v>0.85217918392543779</v>
      </c>
      <c r="W17" s="3"/>
    </row>
    <row r="18" spans="1:23" ht="35.1" customHeight="1" thickTop="1" thickBot="1">
      <c r="A18" s="20" t="s">
        <v>19</v>
      </c>
      <c r="B18" s="20">
        <v>3</v>
      </c>
      <c r="C18" s="20"/>
      <c r="D18" s="20"/>
      <c r="E18" s="20"/>
      <c r="F18" s="20"/>
      <c r="G18" s="20"/>
      <c r="H18" s="20"/>
      <c r="I18" s="18" t="s">
        <v>51</v>
      </c>
      <c r="J18" s="9">
        <f>+J19</f>
        <v>1145774343</v>
      </c>
      <c r="K18" s="9">
        <f t="shared" ref="K18:R18" si="8">+K19</f>
        <v>0</v>
      </c>
      <c r="L18" s="9">
        <f t="shared" si="8"/>
        <v>1145774343</v>
      </c>
      <c r="M18" s="9">
        <f t="shared" si="8"/>
        <v>0</v>
      </c>
      <c r="N18" s="9">
        <f t="shared" si="8"/>
        <v>0</v>
      </c>
      <c r="O18" s="9">
        <f t="shared" si="8"/>
        <v>0</v>
      </c>
      <c r="P18" s="9">
        <f t="shared" si="8"/>
        <v>0</v>
      </c>
      <c r="Q18" s="9">
        <f t="shared" si="8"/>
        <v>0</v>
      </c>
      <c r="R18" s="9">
        <f t="shared" si="8"/>
        <v>0</v>
      </c>
      <c r="S18" s="10">
        <f t="shared" si="6"/>
        <v>0</v>
      </c>
      <c r="T18" s="11">
        <v>0</v>
      </c>
      <c r="U18" s="11">
        <v>0</v>
      </c>
      <c r="V18" s="11">
        <v>0</v>
      </c>
      <c r="W18" s="3"/>
    </row>
    <row r="19" spans="1:23" ht="53.25" customHeight="1" thickTop="1" thickBot="1">
      <c r="A19" s="19" t="s">
        <v>19</v>
      </c>
      <c r="B19" s="19" t="s">
        <v>34</v>
      </c>
      <c r="C19" s="19" t="s">
        <v>38</v>
      </c>
      <c r="D19" s="19" t="s">
        <v>34</v>
      </c>
      <c r="E19" s="19" t="s">
        <v>44</v>
      </c>
      <c r="F19" s="19" t="s">
        <v>22</v>
      </c>
      <c r="G19" s="19" t="s">
        <v>42</v>
      </c>
      <c r="H19" s="19" t="s">
        <v>37</v>
      </c>
      <c r="I19" s="17" t="s">
        <v>45</v>
      </c>
      <c r="J19" s="6">
        <v>1145774343</v>
      </c>
      <c r="K19" s="6">
        <v>0</v>
      </c>
      <c r="L19" s="6">
        <v>1145774343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7">
        <f t="shared" si="6"/>
        <v>0</v>
      </c>
      <c r="T19" s="8">
        <v>0</v>
      </c>
      <c r="U19" s="8">
        <v>0</v>
      </c>
      <c r="V19" s="8">
        <v>0</v>
      </c>
      <c r="W19" s="3"/>
    </row>
    <row r="20" spans="1:23" ht="35.1" customHeight="1" thickTop="1" thickBot="1">
      <c r="A20" s="20" t="s">
        <v>39</v>
      </c>
      <c r="B20" s="20"/>
      <c r="C20" s="20"/>
      <c r="D20" s="20"/>
      <c r="E20" s="20"/>
      <c r="F20" s="20"/>
      <c r="G20" s="20"/>
      <c r="H20" s="20"/>
      <c r="I20" s="18" t="s">
        <v>52</v>
      </c>
      <c r="J20" s="9">
        <f>+J21+J22</f>
        <v>4072000000</v>
      </c>
      <c r="K20" s="9">
        <f t="shared" ref="K20:R20" si="9">+K21+K22</f>
        <v>222000000</v>
      </c>
      <c r="L20" s="9">
        <f t="shared" si="9"/>
        <v>222000000</v>
      </c>
      <c r="M20" s="9">
        <f t="shared" si="9"/>
        <v>4072000000</v>
      </c>
      <c r="N20" s="9">
        <f t="shared" si="9"/>
        <v>4031683758.3299999</v>
      </c>
      <c r="O20" s="9">
        <f t="shared" si="9"/>
        <v>40316241.670000002</v>
      </c>
      <c r="P20" s="9">
        <f t="shared" si="9"/>
        <v>3858616887.6100001</v>
      </c>
      <c r="Q20" s="9">
        <f t="shared" si="9"/>
        <v>3396311814.1199999</v>
      </c>
      <c r="R20" s="9">
        <f t="shared" si="9"/>
        <v>3396311814.1199999</v>
      </c>
      <c r="S20" s="10">
        <f t="shared" si="6"/>
        <v>213383112.38999987</v>
      </c>
      <c r="T20" s="11">
        <f t="shared" si="2"/>
        <v>0.947597467487721</v>
      </c>
      <c r="U20" s="11">
        <f t="shared" si="3"/>
        <v>0.83406478735756384</v>
      </c>
      <c r="V20" s="11">
        <f t="shared" si="4"/>
        <v>0.83406478735756384</v>
      </c>
      <c r="W20" s="3"/>
    </row>
    <row r="21" spans="1:23" ht="51" customHeight="1" thickTop="1" thickBot="1">
      <c r="A21" s="19" t="s">
        <v>39</v>
      </c>
      <c r="B21" s="19" t="s">
        <v>40</v>
      </c>
      <c r="C21" s="19" t="s">
        <v>41</v>
      </c>
      <c r="D21" s="19" t="s">
        <v>20</v>
      </c>
      <c r="E21" s="19"/>
      <c r="F21" s="19" t="s">
        <v>22</v>
      </c>
      <c r="G21" s="19" t="s">
        <v>42</v>
      </c>
      <c r="H21" s="19" t="s">
        <v>37</v>
      </c>
      <c r="I21" s="17" t="s">
        <v>46</v>
      </c>
      <c r="J21" s="6">
        <v>4072000000</v>
      </c>
      <c r="K21" s="6">
        <v>0</v>
      </c>
      <c r="L21" s="6">
        <v>222000000</v>
      </c>
      <c r="M21" s="6">
        <v>3850000000</v>
      </c>
      <c r="N21" s="6">
        <v>3809693758.3299999</v>
      </c>
      <c r="O21" s="6">
        <v>40306241.670000002</v>
      </c>
      <c r="P21" s="6">
        <v>3727093713.21</v>
      </c>
      <c r="Q21" s="6">
        <v>3326755121.7199998</v>
      </c>
      <c r="R21" s="6">
        <v>3326755121.7199998</v>
      </c>
      <c r="S21" s="7">
        <f t="shared" si="6"/>
        <v>122906286.78999996</v>
      </c>
      <c r="T21" s="8">
        <f t="shared" si="2"/>
        <v>0.96807628914545452</v>
      </c>
      <c r="U21" s="8">
        <f t="shared" si="3"/>
        <v>0.86409223940779212</v>
      </c>
      <c r="V21" s="8">
        <f t="shared" si="4"/>
        <v>0.86409223940779212</v>
      </c>
      <c r="W21" s="3"/>
    </row>
    <row r="22" spans="1:23" ht="48" customHeight="1" thickTop="1" thickBot="1">
      <c r="A22" s="19" t="s">
        <v>39</v>
      </c>
      <c r="B22" s="19" t="s">
        <v>40</v>
      </c>
      <c r="C22" s="19" t="s">
        <v>41</v>
      </c>
      <c r="D22" s="19" t="s">
        <v>31</v>
      </c>
      <c r="E22" s="19" t="s">
        <v>0</v>
      </c>
      <c r="F22" s="19" t="s">
        <v>22</v>
      </c>
      <c r="G22" s="19" t="s">
        <v>42</v>
      </c>
      <c r="H22" s="19" t="s">
        <v>37</v>
      </c>
      <c r="I22" s="17" t="s">
        <v>47</v>
      </c>
      <c r="J22" s="6">
        <v>0</v>
      </c>
      <c r="K22" s="6">
        <v>222000000</v>
      </c>
      <c r="L22" s="6">
        <v>0</v>
      </c>
      <c r="M22" s="6">
        <v>222000000</v>
      </c>
      <c r="N22" s="6">
        <v>221990000</v>
      </c>
      <c r="O22" s="6">
        <v>10000</v>
      </c>
      <c r="P22" s="6">
        <v>131523174.40000001</v>
      </c>
      <c r="Q22" s="6">
        <v>69556692.400000006</v>
      </c>
      <c r="R22" s="6">
        <v>69556692.400000006</v>
      </c>
      <c r="S22" s="7">
        <f t="shared" si="6"/>
        <v>90476825.599999994</v>
      </c>
      <c r="T22" s="8">
        <f t="shared" si="2"/>
        <v>0.5924467315315316</v>
      </c>
      <c r="U22" s="8">
        <f t="shared" si="3"/>
        <v>0.31331843423423428</v>
      </c>
      <c r="V22" s="8">
        <f t="shared" si="4"/>
        <v>0.31331843423423428</v>
      </c>
      <c r="W22" s="3"/>
    </row>
    <row r="23" spans="1:23" ht="35.1" customHeight="1" thickTop="1" thickBot="1">
      <c r="A23" s="19" t="s">
        <v>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7" t="s">
        <v>53</v>
      </c>
      <c r="J23" s="6">
        <f>+J6+J20</f>
        <v>17976530000</v>
      </c>
      <c r="K23" s="6">
        <f t="shared" ref="K23:R23" si="10">+K6+K20</f>
        <v>1948228000</v>
      </c>
      <c r="L23" s="6">
        <f t="shared" si="10"/>
        <v>1948228000</v>
      </c>
      <c r="M23" s="6">
        <f t="shared" si="10"/>
        <v>17976530000</v>
      </c>
      <c r="N23" s="6">
        <f t="shared" si="10"/>
        <v>17884205059.93</v>
      </c>
      <c r="O23" s="6">
        <f t="shared" si="10"/>
        <v>92324940.069999993</v>
      </c>
      <c r="P23" s="6">
        <f t="shared" si="10"/>
        <v>17246119486.379997</v>
      </c>
      <c r="Q23" s="6">
        <f t="shared" si="10"/>
        <v>16602871211.139999</v>
      </c>
      <c r="R23" s="6">
        <f t="shared" si="10"/>
        <v>16602871211.139999</v>
      </c>
      <c r="S23" s="7">
        <f t="shared" si="6"/>
        <v>730410513.62000275</v>
      </c>
      <c r="T23" s="8">
        <f t="shared" si="2"/>
        <v>0.95936865937864524</v>
      </c>
      <c r="U23" s="8">
        <f t="shared" si="3"/>
        <v>0.92358598745920373</v>
      </c>
      <c r="V23" s="8">
        <f t="shared" si="4"/>
        <v>0.92358598745920373</v>
      </c>
      <c r="W23" s="3"/>
    </row>
    <row r="24" spans="1:23" ht="25.5" customHeight="1" thickTop="1">
      <c r="A24" s="13" t="s">
        <v>62</v>
      </c>
      <c r="B24" s="13"/>
      <c r="C24" s="13"/>
      <c r="D24" s="13"/>
      <c r="E24" s="13"/>
      <c r="F24" s="13"/>
      <c r="G24" s="13"/>
      <c r="H24" s="13"/>
      <c r="I24" s="14"/>
      <c r="J24" s="13"/>
      <c r="K24" s="13"/>
      <c r="L24" s="13"/>
      <c r="M24" s="13"/>
      <c r="N24" s="15"/>
      <c r="O24" s="15"/>
      <c r="S24" s="5"/>
      <c r="T24" s="4"/>
      <c r="U24" s="4"/>
      <c r="V24" s="4"/>
      <c r="W24" s="3"/>
    </row>
    <row r="25" spans="1:23" ht="15" customHeight="1">
      <c r="A25" s="13" t="s">
        <v>63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5"/>
      <c r="O25" s="15"/>
      <c r="S25" s="5"/>
      <c r="T25" s="4"/>
      <c r="U25" s="4"/>
      <c r="V25" s="4"/>
      <c r="W25" s="3"/>
    </row>
    <row r="26" spans="1:23">
      <c r="A26" s="13" t="s">
        <v>64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5"/>
      <c r="O26" s="15"/>
      <c r="S26" s="5"/>
      <c r="T26" s="5"/>
      <c r="U26" s="5"/>
      <c r="V26" s="5"/>
    </row>
    <row r="27" spans="1:23">
      <c r="A27" s="15" t="s">
        <v>65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S27" s="5"/>
      <c r="T27" s="5"/>
      <c r="U27" s="5"/>
      <c r="V27" s="5"/>
    </row>
    <row r="28" spans="1:23">
      <c r="A28" s="15" t="s">
        <v>66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S28" s="5"/>
      <c r="T28" s="5"/>
      <c r="U28" s="5"/>
      <c r="V28" s="5"/>
    </row>
    <row r="29" spans="1:2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S29" s="5"/>
      <c r="T29" s="5"/>
      <c r="U29" s="5"/>
      <c r="V29" s="5"/>
    </row>
    <row r="30" spans="1:2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5"/>
      <c r="O30" s="15"/>
      <c r="S30" s="5"/>
      <c r="T30" s="5"/>
      <c r="U30" s="5"/>
      <c r="V30" s="5"/>
    </row>
    <row r="31" spans="1:2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S31" s="5"/>
      <c r="T31" s="5"/>
      <c r="U31" s="5"/>
      <c r="V31" s="5"/>
    </row>
    <row r="32" spans="1:23">
      <c r="S32" s="5"/>
      <c r="T32" s="5"/>
      <c r="U32" s="5"/>
      <c r="V32" s="5"/>
    </row>
    <row r="33" spans="19:22">
      <c r="S33" s="5"/>
      <c r="T33" s="5"/>
      <c r="U33" s="5"/>
      <c r="V33" s="5"/>
    </row>
    <row r="34" spans="19:22">
      <c r="S34" s="5"/>
      <c r="T34" s="5"/>
      <c r="U34" s="5"/>
      <c r="V34" s="5"/>
    </row>
    <row r="35" spans="19:22">
      <c r="S35" s="5"/>
      <c r="T35" s="5"/>
      <c r="U35" s="5"/>
      <c r="V35" s="5"/>
    </row>
    <row r="36" spans="19:22">
      <c r="S36" s="5"/>
      <c r="T36" s="5"/>
      <c r="U36" s="5"/>
      <c r="V36" s="5"/>
    </row>
    <row r="37" spans="19:22">
      <c r="S37" s="5"/>
      <c r="T37" s="5"/>
      <c r="U37" s="5"/>
      <c r="V37" s="5"/>
    </row>
    <row r="38" spans="19:22">
      <c r="S38" s="5"/>
      <c r="T38" s="5"/>
      <c r="U38" s="5"/>
      <c r="V38" s="5"/>
    </row>
    <row r="39" spans="19:22">
      <c r="S39" s="5"/>
      <c r="T39" s="5"/>
      <c r="U39" s="5"/>
      <c r="V39" s="5"/>
    </row>
    <row r="40" spans="19:22">
      <c r="S40" s="5"/>
      <c r="T40" s="5"/>
      <c r="U40" s="5"/>
      <c r="V40" s="5"/>
    </row>
    <row r="41" spans="19:22">
      <c r="S41" s="5"/>
      <c r="T41" s="5"/>
      <c r="U41" s="5"/>
      <c r="V41" s="5"/>
    </row>
    <row r="42" spans="19:22">
      <c r="S42" s="5"/>
      <c r="T42" s="5"/>
      <c r="U42" s="5"/>
      <c r="V42" s="5"/>
    </row>
    <row r="43" spans="19:22">
      <c r="S43" s="5"/>
      <c r="T43" s="5"/>
      <c r="U43" s="5"/>
      <c r="V43" s="5"/>
    </row>
    <row r="44" spans="19:22">
      <c r="S44" s="5"/>
      <c r="T44" s="5"/>
      <c r="U44" s="5"/>
      <c r="V44" s="5"/>
    </row>
    <row r="45" spans="19:22">
      <c r="S45" s="5"/>
      <c r="T45" s="5"/>
      <c r="U45" s="5"/>
      <c r="V45" s="5"/>
    </row>
    <row r="46" spans="19:22">
      <c r="S46" s="5"/>
      <c r="T46" s="5"/>
      <c r="U46" s="5"/>
      <c r="V46" s="5"/>
    </row>
    <row r="47" spans="19:22">
      <c r="S47" s="5"/>
      <c r="T47" s="5"/>
      <c r="U47" s="5"/>
      <c r="V47" s="5"/>
    </row>
    <row r="48" spans="19:22">
      <c r="S48" s="5"/>
      <c r="T48" s="5"/>
      <c r="U48" s="5"/>
      <c r="V48" s="5"/>
    </row>
  </sheetData>
  <mergeCells count="3">
    <mergeCell ref="A1:V1"/>
    <mergeCell ref="A2:V2"/>
    <mergeCell ref="A3:V3"/>
  </mergeCells>
  <printOptions horizontalCentered="1"/>
  <pageMargins left="0.78740157480314965" right="0" top="0.59055118110236227" bottom="0.78740157480314965" header="0.78740157480314965" footer="0.78740157480314965"/>
  <pageSetup paperSize="5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350102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2019-01-29T18:57:13Z</cp:lastPrinted>
  <dcterms:created xsi:type="dcterms:W3CDTF">2019-01-22T12:16:27Z</dcterms:created>
  <dcterms:modified xsi:type="dcterms:W3CDTF">2019-01-29T21:25:00Z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