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MAYO\PDF\"/>
    </mc:Choice>
  </mc:AlternateContent>
  <bookViews>
    <workbookView xWindow="240" yWindow="120" windowWidth="18060" windowHeight="7050"/>
  </bookViews>
  <sheets>
    <sheet name="DIRECCION DE COMERCIO " sheetId="1" r:id="rId1"/>
  </sheets>
  <calcPr calcId="152511"/>
</workbook>
</file>

<file path=xl/calcChain.xml><?xml version="1.0" encoding="utf-8"?>
<calcChain xmlns="http://schemas.openxmlformats.org/spreadsheetml/2006/main">
  <c r="W19" i="1" l="1"/>
  <c r="V19" i="1"/>
  <c r="U19" i="1"/>
  <c r="T19" i="1"/>
  <c r="W17" i="1"/>
  <c r="V17" i="1"/>
  <c r="U17" i="1"/>
  <c r="T17" i="1"/>
  <c r="W16" i="1"/>
  <c r="V16" i="1"/>
  <c r="U16" i="1"/>
  <c r="T16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8" i="1"/>
  <c r="V8" i="1"/>
  <c r="U8" i="1"/>
  <c r="T8" i="1"/>
  <c r="S18" i="1"/>
  <c r="R18" i="1"/>
  <c r="Q18" i="1"/>
  <c r="P18" i="1"/>
  <c r="O18" i="1"/>
  <c r="N18" i="1"/>
  <c r="M18" i="1"/>
  <c r="T18" i="1" s="1"/>
  <c r="L18" i="1"/>
  <c r="K18" i="1"/>
  <c r="J18" i="1"/>
  <c r="S15" i="1"/>
  <c r="W15" i="1" s="1"/>
  <c r="R15" i="1"/>
  <c r="Q15" i="1"/>
  <c r="P15" i="1"/>
  <c r="O15" i="1"/>
  <c r="N15" i="1"/>
  <c r="M15" i="1"/>
  <c r="T15" i="1" s="1"/>
  <c r="L15" i="1"/>
  <c r="K15" i="1"/>
  <c r="J15" i="1"/>
  <c r="S7" i="1"/>
  <c r="R7" i="1"/>
  <c r="Q7" i="1"/>
  <c r="P7" i="1"/>
  <c r="O7" i="1"/>
  <c r="N7" i="1"/>
  <c r="M7" i="1"/>
  <c r="T7" i="1" s="1"/>
  <c r="L7" i="1"/>
  <c r="K7" i="1"/>
  <c r="J7" i="1"/>
  <c r="V7" i="1" l="1"/>
  <c r="V18" i="1"/>
  <c r="W7" i="1"/>
  <c r="J6" i="1"/>
  <c r="J20" i="1" s="1"/>
  <c r="W18" i="1"/>
  <c r="U15" i="1"/>
  <c r="V15" i="1"/>
  <c r="U7" i="1"/>
  <c r="U18" i="1"/>
  <c r="L6" i="1"/>
  <c r="L20" i="1" s="1"/>
  <c r="P6" i="1"/>
  <c r="P20" i="1" s="1"/>
  <c r="S6" i="1"/>
  <c r="N6" i="1"/>
  <c r="N20" i="1" s="1"/>
  <c r="R6" i="1"/>
  <c r="K6" i="1"/>
  <c r="K20" i="1" s="1"/>
  <c r="O6" i="1"/>
  <c r="O20" i="1" s="1"/>
  <c r="M6" i="1"/>
  <c r="Q6" i="1"/>
  <c r="Q20" i="1" l="1"/>
  <c r="U6" i="1"/>
  <c r="M20" i="1"/>
  <c r="T6" i="1"/>
  <c r="R20" i="1"/>
  <c r="V6" i="1"/>
  <c r="S20" i="1"/>
  <c r="W6" i="1"/>
  <c r="U20" i="1" l="1"/>
  <c r="W20" i="1"/>
  <c r="T20" i="1"/>
  <c r="V20" i="1"/>
</calcChain>
</file>

<file path=xl/sharedStrings.xml><?xml version="1.0" encoding="utf-8"?>
<sst xmlns="http://schemas.openxmlformats.org/spreadsheetml/2006/main" count="151" uniqueCount="61">
  <si>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</si>
  <si>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</si>
  <si>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</si>
  <si>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</si>
  <si>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</si>
  <si>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</si>
  <si>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</si>
  <si>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</si>
  <si>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</si>
  <si>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</si>
  <si>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</si>
  <si>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</si>
  <si>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</si>
  <si>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</si>
  <si>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</si>
  <si>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</si>
  <si>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</si>
  <si>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</si>
  <si>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</si>
  <si>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</si>
  <si>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</si>
  <si>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1</t>
  </si>
  <si>
    <t>0</t>
  </si>
  <si>
    <t>Nación</t>
  </si>
  <si>
    <t>SUELDOS DE PERSONAL DE NOMINA</t>
  </si>
  <si>
    <t>4</t>
  </si>
  <si>
    <t>PRIMA TECNICA</t>
  </si>
  <si>
    <t>5</t>
  </si>
  <si>
    <t>OTROS</t>
  </si>
  <si>
    <t>9</t>
  </si>
  <si>
    <t>HORAS EXTRAS, DIAS FESTIVOS E INDEMNIZACION POR VACACIONES</t>
  </si>
  <si>
    <t>2</t>
  </si>
  <si>
    <t>SERVICIOS PERSONALES INDIRECTOS</t>
  </si>
  <si>
    <t>CONTRIBUCIONES INHERENTES A LA NOMINA SECTOR PRIVADO Y PUBLICO</t>
  </si>
  <si>
    <t>3</t>
  </si>
  <si>
    <t>IMPUESTOS Y MULTAS</t>
  </si>
  <si>
    <t>ADQUISICION DE BIENES Y SERVICIOS</t>
  </si>
  <si>
    <t>SSF</t>
  </si>
  <si>
    <t>8</t>
  </si>
  <si>
    <t>C</t>
  </si>
  <si>
    <t>3501</t>
  </si>
  <si>
    <t>0200</t>
  </si>
  <si>
    <t>16</t>
  </si>
  <si>
    <t>OTROS GASTOS PERSONALES - DISTRIBUCION PREVIO CONCEPTO DGPPN</t>
  </si>
  <si>
    <t>IMPLANTACION DEL PROGRAMA DE APOYO INTEGRAL PARA LOS USUARIOS DE COMERCIO EXTERIOR</t>
  </si>
  <si>
    <t xml:space="preserve">GASTOS DE INVERSION </t>
  </si>
  <si>
    <t xml:space="preserve">GASTOS GENERALES </t>
  </si>
  <si>
    <t xml:space="preserve">GASTOS PERSONALES </t>
  </si>
  <si>
    <t xml:space="preserve">GASTOS DE FUNCIONAMIENTO </t>
  </si>
  <si>
    <t xml:space="preserve">MINISTERIO DE COMERCIO INDUSTRIA Y TURISMO </t>
  </si>
  <si>
    <t>EJECUCIÓN PRESUPUESTAL ACUMULADA CON CORTE AL 31 DE MAYO DE 2017</t>
  </si>
  <si>
    <t>COMP/ APR</t>
  </si>
  <si>
    <t>OBLIG/ APR</t>
  </si>
  <si>
    <t>PAGO/   APR</t>
  </si>
  <si>
    <t xml:space="preserve">UNIDAD EJECUTORA 3501-02 DIRECCIÓN GENERAL DE COMERCIO EXTERIOR </t>
  </si>
  <si>
    <t>GENERADO: JUNIO 01 DE 2017</t>
  </si>
  <si>
    <t>APROPIACIÓN SIN COMPROMETER</t>
  </si>
  <si>
    <t>TOTAL PRESUPUESTO A+C</t>
  </si>
  <si>
    <t>Fuente :Sistema Integrado de Información Financiera SIIF Nación</t>
  </si>
  <si>
    <t>Nota1:Ley No.1815 del 7 de Diciembre de 2016 " Por la cual se decreta el presupuesto de rentas y recursos de capital y ley de apropiaciones para la Vigencia Fiscal del 1° de Enero al 31 de Diciembre de 2017"</t>
  </si>
  <si>
    <t>Nota2: Decreto No. 2170 del 27 de Diciembre de 2016 " Por el cual se liquida el Presupuesto General de La Nación para la vigencia fiscal de 2017, se detallan las apropiaciones y se clasifican y definen los gastos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</si>
</sst>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theme="0" tint="-0.24994659260841701"/>
      </left>
      <right style="thick">
        <color rgb="FFD3D3D3"/>
      </right>
      <top style="thick">
        <color theme="0" tint="-0.24994659260841701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theme="0" tint="-0.24994659260841701"/>
      </top>
      <bottom style="thick">
        <color rgb="FFD3D3D3"/>
      </bottom>
      <diagonal/>
    </border>
    <border>
      <left style="thick">
        <color rgb="FFD3D3D3"/>
      </left>
      <right style="thick">
        <color theme="0" tint="-0.24994659260841701"/>
      </right>
      <top style="thick">
        <color theme="0" tint="-0.24994659260841701"/>
      </top>
      <bottom style="thick">
        <color rgb="FFD3D3D3"/>
      </bottom>
      <diagonal/>
    </border>
    <border>
      <left style="thick">
        <color theme="0" tint="-0.24994659260841701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theme="0" tint="-0.24994659260841701"/>
      </right>
      <top style="thick">
        <color rgb="FFD3D3D3"/>
      </top>
      <bottom style="thick">
        <color rgb="FFD3D3D3"/>
      </bottom>
      <diagonal/>
    </border>
    <border>
      <left style="thick">
        <color theme="0" tint="-0.24994659260841701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 style="thick">
        <color theme="0" tint="-0.24994659260841701"/>
      </right>
      <top style="thick">
        <color rgb="FFD3D3D3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Fill="1" applyBorder="1" applyAlignment="1">
      <alignment vertical="center" wrapText="1" readingOrder="1"/>
    </xf>
    <xf numFmtId="10" fontId="5" fillId="0" borderId="0" xfId="0" applyNumberFormat="1" applyFont="1" applyFill="1" applyBorder="1"/>
    <xf numFmtId="10" fontId="6" fillId="0" borderId="1" xfId="0" applyNumberFormat="1" applyFont="1" applyFill="1" applyBorder="1" applyAlignment="1">
      <alignment horizontal="centerContinuous" vertical="center" wrapText="1"/>
    </xf>
    <xf numFmtId="10" fontId="5" fillId="0" borderId="0" xfId="0" applyNumberFormat="1" applyFont="1" applyFill="1" applyBorder="1" applyAlignment="1">
      <alignment horizontal="centerContinuous" vertical="center" wrapText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right" readingOrder="1"/>
    </xf>
    <xf numFmtId="0" fontId="9" fillId="0" borderId="0" xfId="0" applyFont="1" applyFill="1" applyBorder="1"/>
    <xf numFmtId="0" fontId="6" fillId="0" borderId="0" xfId="0" applyFont="1" applyFill="1" applyBorder="1"/>
    <xf numFmtId="0" fontId="10" fillId="0" borderId="0" xfId="0" applyFont="1" applyFill="1" applyBorder="1"/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0" fontId="10" fillId="2" borderId="1" xfId="0" applyNumberFormat="1" applyFont="1" applyFill="1" applyBorder="1" applyAlignment="1">
      <alignment horizontal="centerContinuous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165" fontId="6" fillId="0" borderId="2" xfId="0" applyNumberFormat="1" applyFont="1" applyFill="1" applyBorder="1" applyAlignment="1">
      <alignment horizontal="right" vertical="center" wrapText="1" readingOrder="1"/>
    </xf>
    <xf numFmtId="10" fontId="6" fillId="0" borderId="2" xfId="0" applyNumberFormat="1" applyFont="1" applyFill="1" applyBorder="1" applyAlignment="1">
      <alignment horizontal="centerContinuous" vertical="center" wrapText="1"/>
    </xf>
    <xf numFmtId="0" fontId="4" fillId="2" borderId="3" xfId="0" applyNumberFormat="1" applyFont="1" applyFill="1" applyBorder="1" applyAlignment="1">
      <alignment horizontal="center" vertical="center" wrapText="1" readingOrder="1"/>
    </xf>
    <xf numFmtId="0" fontId="4" fillId="2" borderId="4" xfId="0" applyNumberFormat="1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Continuous" vertical="center" wrapText="1"/>
    </xf>
    <xf numFmtId="0" fontId="10" fillId="2" borderId="5" xfId="0" applyFont="1" applyFill="1" applyBorder="1" applyAlignment="1">
      <alignment horizontal="centerContinuous" vertical="center" wrapText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10" fontId="6" fillId="0" borderId="7" xfId="0" applyNumberFormat="1" applyFont="1" applyFill="1" applyBorder="1" applyAlignment="1">
      <alignment horizontal="centerContinuous" vertical="center" wrapText="1"/>
    </xf>
    <xf numFmtId="0" fontId="4" fillId="2" borderId="6" xfId="0" applyNumberFormat="1" applyFont="1" applyFill="1" applyBorder="1" applyAlignment="1">
      <alignment horizontal="center" vertical="center" wrapText="1" readingOrder="1"/>
    </xf>
    <xf numFmtId="10" fontId="10" fillId="2" borderId="7" xfId="0" applyNumberFormat="1" applyFont="1" applyFill="1" applyBorder="1" applyAlignment="1">
      <alignment horizontal="centerContinuous" vertical="center" wrapText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10" fontId="6" fillId="0" borderId="9" xfId="0" applyNumberFormat="1" applyFont="1" applyFill="1" applyBorder="1" applyAlignment="1">
      <alignment horizontal="centerContinuous" vertical="center" wrapText="1"/>
    </xf>
    <xf numFmtId="0" fontId="4" fillId="0" borderId="6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10" fillId="0" borderId="1" xfId="0" applyNumberFormat="1" applyFont="1" applyFill="1" applyBorder="1" applyAlignment="1">
      <alignment horizontal="right" vertical="center" wrapText="1" readingOrder="1"/>
    </xf>
    <xf numFmtId="10" fontId="10" fillId="0" borderId="1" xfId="0" applyNumberFormat="1" applyFont="1" applyFill="1" applyBorder="1" applyAlignment="1">
      <alignment horizontal="centerContinuous" vertical="center" wrapText="1"/>
    </xf>
    <xf numFmtId="10" fontId="10" fillId="0" borderId="7" xfId="0" applyNumberFormat="1" applyFont="1" applyFill="1" applyBorder="1" applyAlignment="1">
      <alignment horizontal="centerContinuous" vertical="center" wrapText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left" vertical="center" wrapText="1" readingOrder="1"/>
    </xf>
    <xf numFmtId="164" fontId="4" fillId="2" borderId="11" xfId="0" applyNumberFormat="1" applyFont="1" applyFill="1" applyBorder="1" applyAlignment="1">
      <alignment vertical="center" wrapText="1" readingOrder="1"/>
    </xf>
    <xf numFmtId="164" fontId="4" fillId="2" borderId="11" xfId="0" applyNumberFormat="1" applyFont="1" applyFill="1" applyBorder="1" applyAlignment="1">
      <alignment horizontal="right" vertical="center" wrapText="1" readingOrder="1"/>
    </xf>
    <xf numFmtId="165" fontId="10" fillId="2" borderId="11" xfId="0" applyNumberFormat="1" applyFont="1" applyFill="1" applyBorder="1" applyAlignment="1">
      <alignment horizontal="right" vertical="center" wrapText="1" readingOrder="1"/>
    </xf>
    <xf numFmtId="10" fontId="10" fillId="2" borderId="11" xfId="0" applyNumberFormat="1" applyFont="1" applyFill="1" applyBorder="1" applyAlignment="1">
      <alignment horizontal="centerContinuous" vertical="center" wrapText="1"/>
    </xf>
    <xf numFmtId="10" fontId="10" fillId="2" borderId="12" xfId="0" applyNumberFormat="1" applyFont="1" applyFill="1" applyBorder="1" applyAlignment="1">
      <alignment horizontal="centerContinuous" vertical="center" wrapText="1"/>
    </xf>
    <xf numFmtId="0" fontId="9" fillId="0" borderId="0" xfId="0" applyFont="1" applyFill="1" applyBorder="1" applyAlignment="1">
      <alignment horizontal="right"/>
    </xf>
    <xf numFmtId="10" fontId="9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showGridLines="0" tabSelected="1" topLeftCell="A14" workbookViewId="0">
      <selection activeCell="A4" sqref="A4"/>
    </sheetView>
  </sheetViews>
  <sheetFormatPr baseColWidth="10" defaultRowHeight="15" x14ac:dyDescent="0.25"/>
  <cols>
    <col min="1" max="2" width="4.85546875" customWidth="1"/>
    <col min="3" max="3" width="5" customWidth="1"/>
    <col min="4" max="5" width="4.5703125" customWidth="1"/>
    <col min="6" max="6" width="7.140625" customWidth="1"/>
    <col min="7" max="7" width="4.7109375" customWidth="1"/>
    <col min="8" max="8" width="5" customWidth="1"/>
    <col min="9" max="9" width="24.5703125" customWidth="1"/>
    <col min="10" max="10" width="16.85546875" customWidth="1"/>
    <col min="11" max="11" width="15.42578125" customWidth="1"/>
    <col min="12" max="12" width="14.85546875" customWidth="1"/>
    <col min="13" max="13" width="16.28515625" customWidth="1"/>
    <col min="14" max="14" width="14.5703125" customWidth="1"/>
    <col min="15" max="15" width="16.85546875" customWidth="1"/>
    <col min="16" max="16" width="15.42578125" customWidth="1"/>
    <col min="17" max="17" width="15.85546875" customWidth="1"/>
    <col min="18" max="18" width="17" customWidth="1"/>
    <col min="19" max="19" width="15.28515625" customWidth="1"/>
    <col min="20" max="20" width="15.5703125" customWidth="1"/>
    <col min="21" max="21" width="8.28515625" customWidth="1"/>
    <col min="22" max="22" width="7.7109375" customWidth="1"/>
    <col min="23" max="23" width="7.5703125" customWidth="1"/>
  </cols>
  <sheetData>
    <row r="1" spans="1:23" x14ac:dyDescent="0.25">
      <c r="A1" s="56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x14ac:dyDescent="0.25">
      <c r="A2" s="56" t="s">
        <v>50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x14ac:dyDescent="0.25">
      <c r="A3" s="56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23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6" t="s">
        <v>55</v>
      </c>
      <c r="U4" s="16"/>
      <c r="V4" s="16"/>
      <c r="W4" s="16"/>
    </row>
    <row r="5" spans="1:23" ht="39.950000000000003" customHeight="1" thickTop="1" thickBot="1" x14ac:dyDescent="0.3">
      <c r="A5" s="28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13</v>
      </c>
      <c r="N5" s="29" t="s">
        <v>14</v>
      </c>
      <c r="O5" s="29" t="s">
        <v>15</v>
      </c>
      <c r="P5" s="29" t="s">
        <v>16</v>
      </c>
      <c r="Q5" s="29" t="s">
        <v>17</v>
      </c>
      <c r="R5" s="29" t="s">
        <v>18</v>
      </c>
      <c r="S5" s="29" t="s">
        <v>19</v>
      </c>
      <c r="T5" s="30" t="s">
        <v>56</v>
      </c>
      <c r="U5" s="30" t="s">
        <v>51</v>
      </c>
      <c r="V5" s="30" t="s">
        <v>52</v>
      </c>
      <c r="W5" s="31" t="s">
        <v>53</v>
      </c>
    </row>
    <row r="6" spans="1:23" ht="39.950000000000003" customHeight="1" thickTop="1" thickBot="1" x14ac:dyDescent="0.3">
      <c r="A6" s="38" t="s">
        <v>20</v>
      </c>
      <c r="B6" s="39"/>
      <c r="C6" s="39"/>
      <c r="D6" s="39"/>
      <c r="E6" s="39"/>
      <c r="F6" s="39"/>
      <c r="G6" s="39"/>
      <c r="H6" s="39"/>
      <c r="I6" s="40" t="s">
        <v>48</v>
      </c>
      <c r="J6" s="41">
        <f>+J7+J15</f>
        <v>13237633333</v>
      </c>
      <c r="K6" s="41">
        <f t="shared" ref="K6:S6" si="0">+K7+K15</f>
        <v>0</v>
      </c>
      <c r="L6" s="41">
        <f t="shared" si="0"/>
        <v>0</v>
      </c>
      <c r="M6" s="41">
        <f t="shared" si="0"/>
        <v>13237633333</v>
      </c>
      <c r="N6" s="41">
        <f t="shared" si="0"/>
        <v>688000000</v>
      </c>
      <c r="O6" s="41">
        <f t="shared" si="0"/>
        <v>11689285556.32</v>
      </c>
      <c r="P6" s="41">
        <f t="shared" si="0"/>
        <v>860347776.68000007</v>
      </c>
      <c r="Q6" s="41">
        <f t="shared" si="0"/>
        <v>5078197109.2599993</v>
      </c>
      <c r="R6" s="41">
        <f t="shared" si="0"/>
        <v>4096975800.7499995</v>
      </c>
      <c r="S6" s="42">
        <f t="shared" si="0"/>
        <v>4096975800.7499995</v>
      </c>
      <c r="T6" s="43">
        <f t="shared" ref="T6:T20" si="1">+M6-Q6</f>
        <v>8159436223.7400007</v>
      </c>
      <c r="U6" s="44">
        <f t="shared" ref="U6:U20" si="2">+Q6/M6</f>
        <v>0.38361820285508275</v>
      </c>
      <c r="V6" s="44">
        <f t="shared" ref="V6:V20" si="3">+R6/M6</f>
        <v>0.30949458242937417</v>
      </c>
      <c r="W6" s="45">
        <f t="shared" ref="W6:W20" si="4">+S6/M6</f>
        <v>0.30949458242937417</v>
      </c>
    </row>
    <row r="7" spans="1:23" ht="39.950000000000003" customHeight="1" thickTop="1" thickBot="1" x14ac:dyDescent="0.3">
      <c r="A7" s="34" t="s">
        <v>20</v>
      </c>
      <c r="B7" s="6"/>
      <c r="C7" s="6"/>
      <c r="D7" s="6"/>
      <c r="E7" s="6"/>
      <c r="F7" s="6"/>
      <c r="G7" s="6"/>
      <c r="H7" s="6"/>
      <c r="I7" s="17" t="s">
        <v>47</v>
      </c>
      <c r="J7" s="18">
        <f>SUM(J8:J14)</f>
        <v>11515483333</v>
      </c>
      <c r="K7" s="18">
        <f t="shared" ref="K7:S7" si="5">SUM(K8:K14)</f>
        <v>0</v>
      </c>
      <c r="L7" s="18">
        <f t="shared" si="5"/>
        <v>0</v>
      </c>
      <c r="M7" s="18">
        <f t="shared" si="5"/>
        <v>11515483333</v>
      </c>
      <c r="N7" s="18">
        <f t="shared" si="5"/>
        <v>688000000</v>
      </c>
      <c r="O7" s="18">
        <f t="shared" si="5"/>
        <v>10139286905</v>
      </c>
      <c r="P7" s="18">
        <f t="shared" si="5"/>
        <v>688196428</v>
      </c>
      <c r="Q7" s="18">
        <f t="shared" si="5"/>
        <v>3642552240.2699995</v>
      </c>
      <c r="R7" s="18">
        <f t="shared" si="5"/>
        <v>3582518128.2699995</v>
      </c>
      <c r="S7" s="19">
        <f t="shared" si="5"/>
        <v>3582518128.2699995</v>
      </c>
      <c r="T7" s="20">
        <f t="shared" si="1"/>
        <v>7872931092.7300005</v>
      </c>
      <c r="U7" s="21">
        <f t="shared" si="2"/>
        <v>0.31631779013838807</v>
      </c>
      <c r="V7" s="21">
        <f t="shared" si="3"/>
        <v>0.31110445169101608</v>
      </c>
      <c r="W7" s="35">
        <f t="shared" si="4"/>
        <v>0.31110445169101608</v>
      </c>
    </row>
    <row r="8" spans="1:23" ht="39.950000000000003" customHeight="1" thickTop="1" thickBot="1" x14ac:dyDescent="0.3">
      <c r="A8" s="32" t="s">
        <v>20</v>
      </c>
      <c r="B8" s="3" t="s">
        <v>21</v>
      </c>
      <c r="C8" s="3" t="s">
        <v>22</v>
      </c>
      <c r="D8" s="3" t="s">
        <v>21</v>
      </c>
      <c r="E8" s="3" t="s">
        <v>21</v>
      </c>
      <c r="F8" s="3" t="s">
        <v>23</v>
      </c>
      <c r="G8" s="3" t="s">
        <v>42</v>
      </c>
      <c r="H8" s="3" t="s">
        <v>37</v>
      </c>
      <c r="I8" s="4" t="s">
        <v>24</v>
      </c>
      <c r="J8" s="7">
        <v>5905600000</v>
      </c>
      <c r="K8" s="7">
        <v>0</v>
      </c>
      <c r="L8" s="7">
        <v>0</v>
      </c>
      <c r="M8" s="7">
        <v>5905600000</v>
      </c>
      <c r="N8" s="7">
        <v>0</v>
      </c>
      <c r="O8" s="7">
        <v>5405600000</v>
      </c>
      <c r="P8" s="7">
        <v>500000000</v>
      </c>
      <c r="Q8" s="7">
        <v>2204837361.7199998</v>
      </c>
      <c r="R8" s="7">
        <v>2204837361.7199998</v>
      </c>
      <c r="S8" s="11">
        <v>2204837361.7199998</v>
      </c>
      <c r="T8" s="12">
        <f t="shared" si="1"/>
        <v>3700762638.2800002</v>
      </c>
      <c r="U8" s="9">
        <f t="shared" si="2"/>
        <v>0.37334688460444321</v>
      </c>
      <c r="V8" s="9">
        <f t="shared" si="3"/>
        <v>0.37334688460444321</v>
      </c>
      <c r="W8" s="33">
        <f t="shared" si="4"/>
        <v>0.37334688460444321</v>
      </c>
    </row>
    <row r="9" spans="1:23" ht="39.950000000000003" customHeight="1" thickTop="1" thickBot="1" x14ac:dyDescent="0.3">
      <c r="A9" s="32" t="s">
        <v>20</v>
      </c>
      <c r="B9" s="3" t="s">
        <v>21</v>
      </c>
      <c r="C9" s="3" t="s">
        <v>22</v>
      </c>
      <c r="D9" s="3" t="s">
        <v>21</v>
      </c>
      <c r="E9" s="3" t="s">
        <v>25</v>
      </c>
      <c r="F9" s="3" t="s">
        <v>23</v>
      </c>
      <c r="G9" s="3" t="s">
        <v>42</v>
      </c>
      <c r="H9" s="3" t="s">
        <v>37</v>
      </c>
      <c r="I9" s="4" t="s">
        <v>26</v>
      </c>
      <c r="J9" s="7">
        <v>591300000</v>
      </c>
      <c r="K9" s="7">
        <v>0</v>
      </c>
      <c r="L9" s="7">
        <v>0</v>
      </c>
      <c r="M9" s="7">
        <v>591300000</v>
      </c>
      <c r="N9" s="7">
        <v>0</v>
      </c>
      <c r="O9" s="7">
        <v>491300000</v>
      </c>
      <c r="P9" s="7">
        <v>100000000</v>
      </c>
      <c r="Q9" s="7">
        <v>195623263.44</v>
      </c>
      <c r="R9" s="7">
        <v>195623263.44</v>
      </c>
      <c r="S9" s="11">
        <v>195623263.44</v>
      </c>
      <c r="T9" s="12">
        <f t="shared" si="1"/>
        <v>395676736.56</v>
      </c>
      <c r="U9" s="9">
        <f t="shared" si="2"/>
        <v>0.33083589284627091</v>
      </c>
      <c r="V9" s="9">
        <f t="shared" si="3"/>
        <v>0.33083589284627091</v>
      </c>
      <c r="W9" s="33">
        <f t="shared" si="4"/>
        <v>0.33083589284627091</v>
      </c>
    </row>
    <row r="10" spans="1:23" ht="39.950000000000003" customHeight="1" thickTop="1" thickBot="1" x14ac:dyDescent="0.3">
      <c r="A10" s="32" t="s">
        <v>20</v>
      </c>
      <c r="B10" s="3" t="s">
        <v>21</v>
      </c>
      <c r="C10" s="3" t="s">
        <v>22</v>
      </c>
      <c r="D10" s="3" t="s">
        <v>21</v>
      </c>
      <c r="E10" s="3" t="s">
        <v>27</v>
      </c>
      <c r="F10" s="3" t="s">
        <v>23</v>
      </c>
      <c r="G10" s="3" t="s">
        <v>42</v>
      </c>
      <c r="H10" s="3" t="s">
        <v>37</v>
      </c>
      <c r="I10" s="4" t="s">
        <v>28</v>
      </c>
      <c r="J10" s="7">
        <v>1558200000</v>
      </c>
      <c r="K10" s="7">
        <v>0</v>
      </c>
      <c r="L10" s="7">
        <v>0</v>
      </c>
      <c r="M10" s="7">
        <v>1558200000</v>
      </c>
      <c r="N10" s="7">
        <v>0</v>
      </c>
      <c r="O10" s="7">
        <v>1537000000</v>
      </c>
      <c r="P10" s="7">
        <v>21200000</v>
      </c>
      <c r="Q10" s="7">
        <v>207771045.88999999</v>
      </c>
      <c r="R10" s="7">
        <v>207771045.88999999</v>
      </c>
      <c r="S10" s="11">
        <v>207771045.88999999</v>
      </c>
      <c r="T10" s="12">
        <f t="shared" si="1"/>
        <v>1350428954.1100001</v>
      </c>
      <c r="U10" s="9">
        <f t="shared" si="2"/>
        <v>0.13334042221152612</v>
      </c>
      <c r="V10" s="9">
        <f t="shared" si="3"/>
        <v>0.13334042221152612</v>
      </c>
      <c r="W10" s="33">
        <f t="shared" si="4"/>
        <v>0.13334042221152612</v>
      </c>
    </row>
    <row r="11" spans="1:23" ht="39.950000000000003" customHeight="1" thickTop="1" thickBot="1" x14ac:dyDescent="0.3">
      <c r="A11" s="32" t="s">
        <v>20</v>
      </c>
      <c r="B11" s="3" t="s">
        <v>21</v>
      </c>
      <c r="C11" s="3" t="s">
        <v>22</v>
      </c>
      <c r="D11" s="3" t="s">
        <v>21</v>
      </c>
      <c r="E11" s="3" t="s">
        <v>38</v>
      </c>
      <c r="F11" s="3" t="s">
        <v>23</v>
      </c>
      <c r="G11" s="3" t="s">
        <v>42</v>
      </c>
      <c r="H11" s="3" t="s">
        <v>37</v>
      </c>
      <c r="I11" s="4" t="s">
        <v>43</v>
      </c>
      <c r="J11" s="7">
        <v>688000000</v>
      </c>
      <c r="K11" s="7">
        <v>0</v>
      </c>
      <c r="L11" s="7">
        <v>0</v>
      </c>
      <c r="M11" s="7">
        <v>688000000</v>
      </c>
      <c r="N11" s="7">
        <v>688000000</v>
      </c>
      <c r="O11" s="7">
        <v>0</v>
      </c>
      <c r="P11" s="7">
        <v>0</v>
      </c>
      <c r="Q11" s="7">
        <v>0</v>
      </c>
      <c r="R11" s="7">
        <v>0</v>
      </c>
      <c r="S11" s="11">
        <v>0</v>
      </c>
      <c r="T11" s="12">
        <f t="shared" si="1"/>
        <v>688000000</v>
      </c>
      <c r="U11" s="9">
        <f t="shared" si="2"/>
        <v>0</v>
      </c>
      <c r="V11" s="9">
        <f t="shared" si="3"/>
        <v>0</v>
      </c>
      <c r="W11" s="33">
        <f t="shared" si="4"/>
        <v>0</v>
      </c>
    </row>
    <row r="12" spans="1:23" ht="39.950000000000003" customHeight="1" thickTop="1" thickBot="1" x14ac:dyDescent="0.3">
      <c r="A12" s="32" t="s">
        <v>20</v>
      </c>
      <c r="B12" s="3" t="s">
        <v>21</v>
      </c>
      <c r="C12" s="3" t="s">
        <v>22</v>
      </c>
      <c r="D12" s="3" t="s">
        <v>21</v>
      </c>
      <c r="E12" s="3" t="s">
        <v>29</v>
      </c>
      <c r="F12" s="3" t="s">
        <v>23</v>
      </c>
      <c r="G12" s="3" t="s">
        <v>42</v>
      </c>
      <c r="H12" s="3" t="s">
        <v>37</v>
      </c>
      <c r="I12" s="4" t="s">
        <v>30</v>
      </c>
      <c r="J12" s="7">
        <v>100700000</v>
      </c>
      <c r="K12" s="7">
        <v>0</v>
      </c>
      <c r="L12" s="7">
        <v>0</v>
      </c>
      <c r="M12" s="7">
        <v>100700000</v>
      </c>
      <c r="N12" s="7">
        <v>0</v>
      </c>
      <c r="O12" s="7">
        <v>90700000</v>
      </c>
      <c r="P12" s="7">
        <v>10000000</v>
      </c>
      <c r="Q12" s="7">
        <v>24619009.219999999</v>
      </c>
      <c r="R12" s="7">
        <v>24619009.219999999</v>
      </c>
      <c r="S12" s="11">
        <v>24619009.219999999</v>
      </c>
      <c r="T12" s="12">
        <f t="shared" si="1"/>
        <v>76080990.780000001</v>
      </c>
      <c r="U12" s="9">
        <f t="shared" si="2"/>
        <v>0.24447874101290962</v>
      </c>
      <c r="V12" s="9">
        <f t="shared" si="3"/>
        <v>0.24447874101290962</v>
      </c>
      <c r="W12" s="33">
        <f t="shared" si="4"/>
        <v>0.24447874101290962</v>
      </c>
    </row>
    <row r="13" spans="1:23" ht="39.950000000000003" customHeight="1" thickTop="1" thickBot="1" x14ac:dyDescent="0.3">
      <c r="A13" s="32" t="s">
        <v>20</v>
      </c>
      <c r="B13" s="3" t="s">
        <v>21</v>
      </c>
      <c r="C13" s="3" t="s">
        <v>22</v>
      </c>
      <c r="D13" s="3" t="s">
        <v>31</v>
      </c>
      <c r="E13" s="3"/>
      <c r="F13" s="3" t="s">
        <v>23</v>
      </c>
      <c r="G13" s="3" t="s">
        <v>42</v>
      </c>
      <c r="H13" s="3" t="s">
        <v>37</v>
      </c>
      <c r="I13" s="4" t="s">
        <v>32</v>
      </c>
      <c r="J13" s="7">
        <v>84550000</v>
      </c>
      <c r="K13" s="7">
        <v>0</v>
      </c>
      <c r="L13" s="7">
        <v>0</v>
      </c>
      <c r="M13" s="7">
        <v>84550000</v>
      </c>
      <c r="N13" s="7">
        <v>0</v>
      </c>
      <c r="O13" s="7">
        <v>82683572</v>
      </c>
      <c r="P13" s="7">
        <v>1866428</v>
      </c>
      <c r="Q13" s="7">
        <v>82683572</v>
      </c>
      <c r="R13" s="7">
        <v>22649460</v>
      </c>
      <c r="S13" s="11">
        <v>22649460</v>
      </c>
      <c r="T13" s="12">
        <f t="shared" si="1"/>
        <v>1866428</v>
      </c>
      <c r="U13" s="9">
        <f t="shared" si="2"/>
        <v>0.97792515671200475</v>
      </c>
      <c r="V13" s="9">
        <f t="shared" si="3"/>
        <v>0.26788243642814902</v>
      </c>
      <c r="W13" s="33">
        <f t="shared" si="4"/>
        <v>0.26788243642814902</v>
      </c>
    </row>
    <row r="14" spans="1:23" ht="39.950000000000003" customHeight="1" thickTop="1" thickBot="1" x14ac:dyDescent="0.3">
      <c r="A14" s="32" t="s">
        <v>20</v>
      </c>
      <c r="B14" s="3" t="s">
        <v>21</v>
      </c>
      <c r="C14" s="3" t="s">
        <v>22</v>
      </c>
      <c r="D14" s="3" t="s">
        <v>27</v>
      </c>
      <c r="E14" s="3"/>
      <c r="F14" s="3" t="s">
        <v>23</v>
      </c>
      <c r="G14" s="3" t="s">
        <v>42</v>
      </c>
      <c r="H14" s="3" t="s">
        <v>37</v>
      </c>
      <c r="I14" s="4" t="s">
        <v>33</v>
      </c>
      <c r="J14" s="7">
        <v>2587133333</v>
      </c>
      <c r="K14" s="7">
        <v>0</v>
      </c>
      <c r="L14" s="7">
        <v>0</v>
      </c>
      <c r="M14" s="7">
        <v>2587133333</v>
      </c>
      <c r="N14" s="7">
        <v>0</v>
      </c>
      <c r="O14" s="7">
        <v>2532003333</v>
      </c>
      <c r="P14" s="7">
        <v>55130000</v>
      </c>
      <c r="Q14" s="7">
        <v>927017988</v>
      </c>
      <c r="R14" s="7">
        <v>927017988</v>
      </c>
      <c r="S14" s="11">
        <v>927017988</v>
      </c>
      <c r="T14" s="12">
        <f t="shared" si="1"/>
        <v>1660115345</v>
      </c>
      <c r="U14" s="9">
        <f t="shared" si="2"/>
        <v>0.35831859772184382</v>
      </c>
      <c r="V14" s="9">
        <f t="shared" si="3"/>
        <v>0.35831859772184382</v>
      </c>
      <c r="W14" s="33">
        <f t="shared" si="4"/>
        <v>0.35831859772184382</v>
      </c>
    </row>
    <row r="15" spans="1:23" ht="39.950000000000003" customHeight="1" thickTop="1" thickBot="1" x14ac:dyDescent="0.3">
      <c r="A15" s="34" t="s">
        <v>20</v>
      </c>
      <c r="B15" s="6"/>
      <c r="C15" s="6"/>
      <c r="D15" s="6"/>
      <c r="E15" s="6"/>
      <c r="F15" s="6"/>
      <c r="G15" s="6"/>
      <c r="H15" s="6"/>
      <c r="I15" s="17" t="s">
        <v>46</v>
      </c>
      <c r="J15" s="18">
        <f>+J16+J17</f>
        <v>1722150000</v>
      </c>
      <c r="K15" s="18">
        <f t="shared" ref="K15:S15" si="6">+K16+K17</f>
        <v>0</v>
      </c>
      <c r="L15" s="18">
        <f t="shared" si="6"/>
        <v>0</v>
      </c>
      <c r="M15" s="18">
        <f t="shared" si="6"/>
        <v>1722150000</v>
      </c>
      <c r="N15" s="18">
        <f t="shared" si="6"/>
        <v>0</v>
      </c>
      <c r="O15" s="18">
        <f t="shared" si="6"/>
        <v>1549998651.3199999</v>
      </c>
      <c r="P15" s="18">
        <f t="shared" si="6"/>
        <v>172151348.68000001</v>
      </c>
      <c r="Q15" s="18">
        <f t="shared" si="6"/>
        <v>1435644868.99</v>
      </c>
      <c r="R15" s="18">
        <f t="shared" si="6"/>
        <v>514457672.48000002</v>
      </c>
      <c r="S15" s="19">
        <f t="shared" si="6"/>
        <v>514457672.48000002</v>
      </c>
      <c r="T15" s="20">
        <f t="shared" si="1"/>
        <v>286505131.00999999</v>
      </c>
      <c r="U15" s="21">
        <f t="shared" si="2"/>
        <v>0.8336352054060332</v>
      </c>
      <c r="V15" s="21">
        <f t="shared" si="3"/>
        <v>0.29872988559649277</v>
      </c>
      <c r="W15" s="35">
        <f t="shared" si="4"/>
        <v>0.29872988559649277</v>
      </c>
    </row>
    <row r="16" spans="1:23" ht="39.950000000000003" customHeight="1" thickTop="1" thickBot="1" x14ac:dyDescent="0.3">
      <c r="A16" s="32" t="s">
        <v>20</v>
      </c>
      <c r="B16" s="3" t="s">
        <v>31</v>
      </c>
      <c r="C16" s="3" t="s">
        <v>22</v>
      </c>
      <c r="D16" s="3" t="s">
        <v>34</v>
      </c>
      <c r="E16" s="3"/>
      <c r="F16" s="3" t="s">
        <v>23</v>
      </c>
      <c r="G16" s="3" t="s">
        <v>42</v>
      </c>
      <c r="H16" s="3" t="s">
        <v>37</v>
      </c>
      <c r="I16" s="4" t="s">
        <v>35</v>
      </c>
      <c r="J16" s="7">
        <v>3600000</v>
      </c>
      <c r="K16" s="7">
        <v>0</v>
      </c>
      <c r="L16" s="7">
        <v>0</v>
      </c>
      <c r="M16" s="7">
        <v>3600000</v>
      </c>
      <c r="N16" s="7">
        <v>0</v>
      </c>
      <c r="O16" s="7">
        <v>1737000</v>
      </c>
      <c r="P16" s="7">
        <v>1863000</v>
      </c>
      <c r="Q16" s="7">
        <v>1737000</v>
      </c>
      <c r="R16" s="7">
        <v>1737000</v>
      </c>
      <c r="S16" s="11">
        <v>1737000</v>
      </c>
      <c r="T16" s="12">
        <f t="shared" si="1"/>
        <v>1863000</v>
      </c>
      <c r="U16" s="9">
        <f t="shared" si="2"/>
        <v>0.48249999999999998</v>
      </c>
      <c r="V16" s="9">
        <f t="shared" si="3"/>
        <v>0.48249999999999998</v>
      </c>
      <c r="W16" s="33">
        <f t="shared" si="4"/>
        <v>0.48249999999999998</v>
      </c>
    </row>
    <row r="17" spans="1:23" ht="39.950000000000003" customHeight="1" thickTop="1" thickBot="1" x14ac:dyDescent="0.3">
      <c r="A17" s="32" t="s">
        <v>20</v>
      </c>
      <c r="B17" s="3" t="s">
        <v>31</v>
      </c>
      <c r="C17" s="3" t="s">
        <v>22</v>
      </c>
      <c r="D17" s="3" t="s">
        <v>25</v>
      </c>
      <c r="E17" s="3"/>
      <c r="F17" s="3" t="s">
        <v>23</v>
      </c>
      <c r="G17" s="3" t="s">
        <v>42</v>
      </c>
      <c r="H17" s="3" t="s">
        <v>37</v>
      </c>
      <c r="I17" s="4" t="s">
        <v>36</v>
      </c>
      <c r="J17" s="7">
        <v>1718550000</v>
      </c>
      <c r="K17" s="7">
        <v>0</v>
      </c>
      <c r="L17" s="7">
        <v>0</v>
      </c>
      <c r="M17" s="7">
        <v>1718550000</v>
      </c>
      <c r="N17" s="7">
        <v>0</v>
      </c>
      <c r="O17" s="7">
        <v>1548261651.3199999</v>
      </c>
      <c r="P17" s="7">
        <v>170288348.68000001</v>
      </c>
      <c r="Q17" s="7">
        <v>1433907868.99</v>
      </c>
      <c r="R17" s="7">
        <v>512720672.48000002</v>
      </c>
      <c r="S17" s="11">
        <v>512720672.48000002</v>
      </c>
      <c r="T17" s="12">
        <f t="shared" si="1"/>
        <v>284642131.00999999</v>
      </c>
      <c r="U17" s="9">
        <f t="shared" si="2"/>
        <v>0.83437075964621343</v>
      </c>
      <c r="V17" s="9">
        <f t="shared" si="3"/>
        <v>0.29834492594338252</v>
      </c>
      <c r="W17" s="33">
        <f t="shared" si="4"/>
        <v>0.29834492594338252</v>
      </c>
    </row>
    <row r="18" spans="1:23" ht="39.950000000000003" customHeight="1" thickTop="1" thickBot="1" x14ac:dyDescent="0.3">
      <c r="A18" s="34" t="s">
        <v>39</v>
      </c>
      <c r="B18" s="6"/>
      <c r="C18" s="6"/>
      <c r="D18" s="6"/>
      <c r="E18" s="6"/>
      <c r="F18" s="6"/>
      <c r="G18" s="6"/>
      <c r="H18" s="6"/>
      <c r="I18" s="17" t="s">
        <v>45</v>
      </c>
      <c r="J18" s="18">
        <f>+J19</f>
        <v>3979920000</v>
      </c>
      <c r="K18" s="18">
        <f t="shared" ref="K18:S18" si="7">+K19</f>
        <v>0</v>
      </c>
      <c r="L18" s="18">
        <f t="shared" si="7"/>
        <v>0</v>
      </c>
      <c r="M18" s="18">
        <f t="shared" si="7"/>
        <v>3979920000</v>
      </c>
      <c r="N18" s="18">
        <f t="shared" si="7"/>
        <v>0</v>
      </c>
      <c r="O18" s="18">
        <f t="shared" si="7"/>
        <v>3760189542.6900001</v>
      </c>
      <c r="P18" s="18">
        <f t="shared" si="7"/>
        <v>219730457.31</v>
      </c>
      <c r="Q18" s="18">
        <f t="shared" si="7"/>
        <v>2977102128.6900001</v>
      </c>
      <c r="R18" s="18">
        <f t="shared" si="7"/>
        <v>1125704992</v>
      </c>
      <c r="S18" s="19">
        <f t="shared" si="7"/>
        <v>1125704992</v>
      </c>
      <c r="T18" s="20">
        <f t="shared" si="1"/>
        <v>1002817871.3099999</v>
      </c>
      <c r="U18" s="21">
        <f t="shared" si="2"/>
        <v>0.74803064601549785</v>
      </c>
      <c r="V18" s="21">
        <f t="shared" si="3"/>
        <v>0.28284613560071559</v>
      </c>
      <c r="W18" s="35">
        <f t="shared" si="4"/>
        <v>0.28284613560071559</v>
      </c>
    </row>
    <row r="19" spans="1:23" ht="64.5" customHeight="1" thickTop="1" x14ac:dyDescent="0.25">
      <c r="A19" s="36" t="s">
        <v>39</v>
      </c>
      <c r="B19" s="22" t="s">
        <v>40</v>
      </c>
      <c r="C19" s="22" t="s">
        <v>41</v>
      </c>
      <c r="D19" s="22" t="s">
        <v>21</v>
      </c>
      <c r="E19" s="22"/>
      <c r="F19" s="22" t="s">
        <v>23</v>
      </c>
      <c r="G19" s="22" t="s">
        <v>42</v>
      </c>
      <c r="H19" s="22" t="s">
        <v>37</v>
      </c>
      <c r="I19" s="23" t="s">
        <v>44</v>
      </c>
      <c r="J19" s="24">
        <v>3979920000</v>
      </c>
      <c r="K19" s="24">
        <v>0</v>
      </c>
      <c r="L19" s="24">
        <v>0</v>
      </c>
      <c r="M19" s="24">
        <v>3979920000</v>
      </c>
      <c r="N19" s="24">
        <v>0</v>
      </c>
      <c r="O19" s="24">
        <v>3760189542.6900001</v>
      </c>
      <c r="P19" s="24">
        <v>219730457.31</v>
      </c>
      <c r="Q19" s="24">
        <v>2977102128.6900001</v>
      </c>
      <c r="R19" s="24">
        <v>1125704992</v>
      </c>
      <c r="S19" s="25">
        <v>1125704992</v>
      </c>
      <c r="T19" s="26">
        <f t="shared" si="1"/>
        <v>1002817871.3099999</v>
      </c>
      <c r="U19" s="27">
        <f t="shared" si="2"/>
        <v>0.74803064601549785</v>
      </c>
      <c r="V19" s="27">
        <f t="shared" si="3"/>
        <v>0.28284613560071559</v>
      </c>
      <c r="W19" s="37">
        <f t="shared" si="4"/>
        <v>0.28284613560071559</v>
      </c>
    </row>
    <row r="20" spans="1:23" ht="39.950000000000003" customHeight="1" thickBot="1" x14ac:dyDescent="0.3">
      <c r="A20" s="46" t="s">
        <v>0</v>
      </c>
      <c r="B20" s="47" t="s">
        <v>0</v>
      </c>
      <c r="C20" s="47" t="s">
        <v>0</v>
      </c>
      <c r="D20" s="47" t="s">
        <v>0</v>
      </c>
      <c r="E20" s="47" t="s">
        <v>0</v>
      </c>
      <c r="F20" s="47" t="s">
        <v>0</v>
      </c>
      <c r="G20" s="47" t="s">
        <v>0</v>
      </c>
      <c r="H20" s="47" t="s">
        <v>0</v>
      </c>
      <c r="I20" s="48" t="s">
        <v>57</v>
      </c>
      <c r="J20" s="49">
        <f>+J6+J18</f>
        <v>17217553333</v>
      </c>
      <c r="K20" s="49">
        <f t="shared" ref="K20:S20" si="8">+K6+K18</f>
        <v>0</v>
      </c>
      <c r="L20" s="49">
        <f t="shared" si="8"/>
        <v>0</v>
      </c>
      <c r="M20" s="49">
        <f t="shared" si="8"/>
        <v>17217553333</v>
      </c>
      <c r="N20" s="49">
        <f t="shared" si="8"/>
        <v>688000000</v>
      </c>
      <c r="O20" s="49">
        <f t="shared" si="8"/>
        <v>15449475099.01</v>
      </c>
      <c r="P20" s="49">
        <f t="shared" si="8"/>
        <v>1080078233.99</v>
      </c>
      <c r="Q20" s="49">
        <f t="shared" si="8"/>
        <v>8055299237.9499989</v>
      </c>
      <c r="R20" s="49">
        <f t="shared" si="8"/>
        <v>5222680792.75</v>
      </c>
      <c r="S20" s="50">
        <f t="shared" si="8"/>
        <v>5222680792.75</v>
      </c>
      <c r="T20" s="51">
        <f t="shared" si="1"/>
        <v>9162254095.0500011</v>
      </c>
      <c r="U20" s="52">
        <f t="shared" si="2"/>
        <v>0.46785388621453089</v>
      </c>
      <c r="V20" s="52">
        <f t="shared" si="3"/>
        <v>0.30333466618279359</v>
      </c>
      <c r="W20" s="53">
        <f t="shared" si="4"/>
        <v>0.30333466618279359</v>
      </c>
    </row>
    <row r="21" spans="1:23" ht="20.25" customHeight="1" thickTop="1" x14ac:dyDescent="0.25">
      <c r="A21" s="15" t="s">
        <v>58</v>
      </c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4"/>
      <c r="N21" s="14"/>
      <c r="O21" s="14"/>
      <c r="P21" s="14"/>
      <c r="Q21" s="14"/>
      <c r="R21" s="14"/>
      <c r="S21" s="14"/>
      <c r="T21" s="54"/>
      <c r="U21" s="55"/>
      <c r="V21" s="10"/>
      <c r="W21" s="10"/>
    </row>
    <row r="22" spans="1:23" ht="15.75" customHeight="1" x14ac:dyDescent="0.25">
      <c r="A22" s="15" t="s">
        <v>59</v>
      </c>
      <c r="B22" s="14"/>
      <c r="C22" s="14"/>
      <c r="D22" s="14"/>
      <c r="E22" s="14"/>
      <c r="F22" s="15"/>
      <c r="G22" s="15"/>
      <c r="H22" s="15"/>
      <c r="I22" s="15"/>
      <c r="J22" s="15"/>
      <c r="K22" s="15"/>
      <c r="L22" s="15"/>
      <c r="M22" s="14"/>
      <c r="N22" s="14"/>
      <c r="O22" s="14"/>
      <c r="P22" s="14"/>
      <c r="Q22" s="14"/>
      <c r="R22" s="14"/>
      <c r="S22" s="14"/>
      <c r="T22" s="54"/>
      <c r="U22" s="55"/>
      <c r="V22" s="8"/>
      <c r="W22" s="8"/>
    </row>
    <row r="23" spans="1:23" ht="17.25" customHeight="1" x14ac:dyDescent="0.25">
      <c r="A23" s="15" t="s">
        <v>60</v>
      </c>
      <c r="B23" s="14"/>
      <c r="C23" s="14"/>
      <c r="D23" s="14"/>
      <c r="E23" s="14"/>
      <c r="F23" s="15"/>
      <c r="G23" s="15"/>
      <c r="H23" s="15"/>
      <c r="I23" s="15"/>
      <c r="J23" s="15"/>
      <c r="K23" s="15"/>
      <c r="L23" s="15"/>
      <c r="M23" s="14"/>
      <c r="N23" s="14"/>
      <c r="O23" s="14"/>
      <c r="P23" s="14"/>
      <c r="Q23" s="14"/>
      <c r="R23" s="14"/>
      <c r="S23" s="14"/>
      <c r="T23" s="54"/>
      <c r="U23" s="55"/>
      <c r="V23" s="8"/>
      <c r="W23" s="8"/>
    </row>
    <row r="24" spans="1:23" ht="39.950000000000003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3"/>
      <c r="T24" s="13"/>
      <c r="U24" s="8"/>
      <c r="V24" s="8"/>
      <c r="W24" s="8"/>
    </row>
    <row r="25" spans="1:23" ht="39.950000000000003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3"/>
      <c r="T25" s="13"/>
      <c r="U25" s="8"/>
      <c r="V25" s="8"/>
      <c r="W25" s="8"/>
    </row>
    <row r="26" spans="1:23" ht="39.950000000000003" customHeight="1" x14ac:dyDescent="0.25">
      <c r="J26" s="5"/>
      <c r="K26" s="5"/>
      <c r="L26" s="5"/>
      <c r="M26" s="5"/>
      <c r="N26" s="5"/>
      <c r="O26" s="5"/>
      <c r="P26" s="5"/>
      <c r="Q26" s="5"/>
      <c r="R26" s="5"/>
      <c r="S26" s="13"/>
      <c r="T26" s="13"/>
      <c r="U26" s="8"/>
      <c r="V26" s="8"/>
      <c r="W26" s="8"/>
    </row>
    <row r="27" spans="1:23" ht="39.950000000000003" customHeight="1" x14ac:dyDescent="0.25">
      <c r="J27" s="5"/>
      <c r="K27" s="5"/>
      <c r="L27" s="5"/>
      <c r="M27" s="5"/>
      <c r="N27" s="5"/>
      <c r="O27" s="5"/>
      <c r="P27" s="5"/>
      <c r="Q27" s="5"/>
      <c r="R27" s="5"/>
      <c r="S27" s="13"/>
      <c r="T27" s="13"/>
      <c r="U27" s="8"/>
      <c r="V27" s="8"/>
      <c r="W27" s="8"/>
    </row>
    <row r="28" spans="1:23" ht="39.950000000000003" customHeight="1" x14ac:dyDescent="0.25">
      <c r="J28" s="5"/>
      <c r="K28" s="5"/>
      <c r="L28" s="5"/>
      <c r="M28" s="5"/>
      <c r="N28" s="5"/>
      <c r="O28" s="5"/>
      <c r="P28" s="5"/>
      <c r="Q28" s="5"/>
      <c r="R28" s="5"/>
      <c r="S28" s="13"/>
      <c r="T28" s="13"/>
      <c r="U28" s="8"/>
      <c r="V28" s="8"/>
      <c r="W28" s="8"/>
    </row>
    <row r="29" spans="1:23" ht="39.950000000000003" customHeight="1" x14ac:dyDescent="0.25">
      <c r="J29" s="5"/>
      <c r="K29" s="5"/>
      <c r="L29" s="5"/>
      <c r="M29" s="5"/>
      <c r="N29" s="5"/>
      <c r="O29" s="5"/>
      <c r="P29" s="5"/>
      <c r="Q29" s="5"/>
      <c r="R29" s="5"/>
      <c r="S29" s="13"/>
      <c r="T29" s="13"/>
      <c r="U29" s="8"/>
      <c r="V29" s="8"/>
      <c r="W29" s="8"/>
    </row>
    <row r="30" spans="1:23" ht="39.950000000000003" customHeight="1" x14ac:dyDescent="0.2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8"/>
      <c r="V30" s="8"/>
      <c r="W30" s="8"/>
    </row>
    <row r="31" spans="1:23" ht="39.950000000000003" customHeight="1" x14ac:dyDescent="0.25">
      <c r="U31" s="2"/>
      <c r="V31" s="2"/>
      <c r="W31" s="2"/>
    </row>
    <row r="32" spans="1:23" ht="39.950000000000003" customHeight="1" x14ac:dyDescent="0.25">
      <c r="U32" s="2"/>
      <c r="V32" s="2"/>
      <c r="W32" s="2"/>
    </row>
    <row r="33" spans="21:23" ht="39.950000000000003" customHeight="1" x14ac:dyDescent="0.25">
      <c r="U33" s="2"/>
      <c r="V33" s="2"/>
      <c r="W33" s="2"/>
    </row>
    <row r="34" spans="21:23" x14ac:dyDescent="0.25">
      <c r="U34" s="2"/>
      <c r="V34" s="2"/>
      <c r="W34" s="2"/>
    </row>
    <row r="35" spans="21:23" x14ac:dyDescent="0.25">
      <c r="U35" s="2"/>
      <c r="V35" s="2"/>
      <c r="W35" s="2"/>
    </row>
  </sheetData>
  <mergeCells count="3">
    <mergeCell ref="A1:W1"/>
    <mergeCell ref="A2:W2"/>
    <mergeCell ref="A3:W3"/>
  </mergeCells>
  <printOptions horizontalCentered="1"/>
  <pageMargins left="0.98425196850393704" right="0" top="0.78740157480314965" bottom="0.78740157480314965" header="0.78740157480314965" footer="0.78740157480314965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DE COMERCIO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2017-06-07T20:43:42Z</cp:lastPrinted>
  <dcterms:created xsi:type="dcterms:W3CDTF">2017-06-01T13:00:31Z</dcterms:created>
  <dcterms:modified xsi:type="dcterms:W3CDTF">2017-06-07T20:43:44Z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