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EJECUCIÓN  INVERSIÓN" sheetId="1" r:id="rId1"/>
  </sheets>
  <definedNames>
    <definedName name="_xlnm.Print_Titles" localSheetId="0">'EJECUCIÓN  INVERSIÓN'!$5:$5</definedName>
  </definedNames>
  <calcPr calcId="152511"/>
</workbook>
</file>

<file path=xl/calcChain.xml><?xml version="1.0" encoding="utf-8"?>
<calcChain xmlns="http://schemas.openxmlformats.org/spreadsheetml/2006/main">
  <c r="V31" i="1" l="1"/>
  <c r="U31" i="1"/>
  <c r="T31" i="1"/>
  <c r="S31" i="1"/>
  <c r="V29" i="1"/>
  <c r="U29" i="1"/>
  <c r="T29" i="1"/>
  <c r="S29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32" i="1"/>
  <c r="Q32" i="1"/>
  <c r="P32" i="1"/>
  <c r="O32" i="1"/>
  <c r="N32" i="1"/>
  <c r="M32" i="1"/>
  <c r="L32" i="1"/>
  <c r="S32" i="1" s="1"/>
  <c r="K32" i="1"/>
  <c r="J32" i="1"/>
  <c r="I32" i="1"/>
  <c r="R30" i="1"/>
  <c r="Q30" i="1"/>
  <c r="P30" i="1"/>
  <c r="O30" i="1"/>
  <c r="N30" i="1"/>
  <c r="M30" i="1"/>
  <c r="L30" i="1"/>
  <c r="S30" i="1" s="1"/>
  <c r="K30" i="1"/>
  <c r="J30" i="1"/>
  <c r="I30" i="1"/>
  <c r="R26" i="1"/>
  <c r="Q26" i="1"/>
  <c r="P26" i="1"/>
  <c r="O26" i="1"/>
  <c r="N26" i="1"/>
  <c r="M26" i="1"/>
  <c r="L26" i="1"/>
  <c r="S26" i="1" s="1"/>
  <c r="K26" i="1"/>
  <c r="J26" i="1"/>
  <c r="I26" i="1"/>
  <c r="R9" i="1"/>
  <c r="Q9" i="1"/>
  <c r="P9" i="1"/>
  <c r="O9" i="1"/>
  <c r="N9" i="1"/>
  <c r="M9" i="1"/>
  <c r="L9" i="1"/>
  <c r="K9" i="1"/>
  <c r="J9" i="1"/>
  <c r="I9" i="1"/>
  <c r="U32" i="1" l="1"/>
  <c r="K33" i="1"/>
  <c r="O33" i="1"/>
  <c r="U26" i="1"/>
  <c r="L33" i="1"/>
  <c r="V26" i="1"/>
  <c r="V32" i="1"/>
  <c r="I33" i="1"/>
  <c r="M33" i="1"/>
  <c r="Q33" i="1"/>
  <c r="U33" i="1" s="1"/>
  <c r="U30" i="1"/>
  <c r="S9" i="1"/>
  <c r="J33" i="1"/>
  <c r="N33" i="1"/>
  <c r="V9" i="1"/>
  <c r="T26" i="1"/>
  <c r="V30" i="1"/>
  <c r="T32" i="1"/>
  <c r="T9" i="1"/>
  <c r="T30" i="1"/>
  <c r="P33" i="1"/>
  <c r="T33" i="1" s="1"/>
  <c r="U9" i="1"/>
  <c r="R33" i="1"/>
  <c r="V6" i="1"/>
  <c r="U6" i="1"/>
  <c r="T6" i="1"/>
  <c r="S6" i="1"/>
  <c r="V33" i="1" l="1"/>
  <c r="S33" i="1"/>
</calcChain>
</file>

<file path=xl/sharedStrings.xml><?xml version="1.0" encoding="utf-8"?>
<sst xmlns="http://schemas.openxmlformats.org/spreadsheetml/2006/main" count="222" uniqueCount="74">
  <si>
    <t>TIPO</t>
  </si>
  <si>
    <t>CTA</t>
  </si>
  <si>
    <t>SUB
CTA</t>
  </si>
  <si>
    <t>OBJ</t>
  </si>
  <si>
    <t>FUENTE</t>
  </si>
  <si>
    <t>REC</t>
  </si>
  <si>
    <t>SIT</t>
  </si>
  <si>
    <t>DESCRIPCION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</si>
  <si>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</si>
  <si>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</si>
  <si>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</si>
  <si>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</si>
  <si>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</si>
  <si>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</si>
  <si>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</si>
  <si>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</si>
  <si>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</si>
  <si>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</si>
  <si>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</si>
  <si>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</si>
  <si>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</si>
  <si>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</si>
  <si>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</si>
  <si>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</si>
  <si>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</si>
  <si>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</si>
  <si>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</si>
  <si>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</si>
  <si>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</si>
  <si>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</si>
  <si>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</si>
  <si>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</si>
  <si>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</si>
  <si>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</si>
  <si>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</si>
  <si>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</si>
  <si>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</si>
  <si>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</si>
  <si>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</si>
  <si>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</si>
  <si>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</si>
  <si>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</si>
  <si>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</si>
  <si>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</si>
  <si>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</si>
  <si>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</si>
  <si>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16</t>
  </si>
  <si>
    <t>IMPLANTACION DEL PROGRAMA DE APOYO INTEGRAL PARA LOS USUARIOS DE COMERCIO EXTERIOR</t>
  </si>
  <si>
    <t xml:space="preserve">GASTOS DE INVERSION </t>
  </si>
  <si>
    <t>COMP /APR</t>
  </si>
  <si>
    <t>OBLIG /APR</t>
  </si>
  <si>
    <t>PAGO /APR</t>
  </si>
  <si>
    <t xml:space="preserve">MINISTERIO DE COMERCIO INDUSTRIA Y TURISMO </t>
  </si>
  <si>
    <t>INFORME DE EJECUCIÓN PRESUPUESTAL ACUMULADA CON CORTE AL 31 DE MARZO DE 2017</t>
  </si>
  <si>
    <t>GENERADO : ABRIL 3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</si>
  <si>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</si>
  <si>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</si>
  <si>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</si>
  <si>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 xml:space="preserve">TOTAL PRESUPUESTO GASTOS DE INVERSIÓN </t>
  </si>
  <si>
    <t xml:space="preserve">SUBTOTAL VICEMINISTERIO DE COMERCIO EXTERIOR </t>
  </si>
  <si>
    <t xml:space="preserve">SUBTOTAL VICEMINISTERIO DE DESARROLLO EMPRESARIAL </t>
  </si>
  <si>
    <t>SUBTOTAL VICEMINISTERIO DE TURISMO</t>
  </si>
  <si>
    <t xml:space="preserve">SUBTOTAL SECRETARIA GENERAL </t>
  </si>
  <si>
    <t xml:space="preserve">          APR. INICIAL        </t>
  </si>
  <si>
    <t xml:space="preserve">APR. ADICIONADA </t>
  </si>
  <si>
    <t>APR. REDUCIDA</t>
  </si>
  <si>
    <t xml:space="preserve">          APR. VIGENTE         </t>
  </si>
  <si>
    <t xml:space="preserve">APR BLOQUEADA </t>
  </si>
  <si>
    <t xml:space="preserve">                   CDP                    </t>
  </si>
  <si>
    <t xml:space="preserve">      APR. DISPONIBLE           </t>
  </si>
  <si>
    <t xml:space="preserve">      COMPROMISO             </t>
  </si>
  <si>
    <t xml:space="preserve">       OBLIGACION          </t>
  </si>
  <si>
    <t xml:space="preserve">           PAGOS              </t>
  </si>
  <si>
    <t xml:space="preserve">APROPIACION SIN COMPROMETER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</si>
</sst>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165" fontId="14" fillId="2" borderId="1" xfId="0" applyNumberFormat="1" applyFont="1" applyFill="1" applyBorder="1" applyAlignment="1">
      <alignment horizontal="righ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workbookViewId="0">
      <selection activeCell="H13" sqref="H13"/>
    </sheetView>
  </sheetViews>
  <sheetFormatPr baseColWidth="10" defaultRowHeight="15"/>
  <cols>
    <col min="1" max="1" width="4.85546875" customWidth="1"/>
    <col min="2" max="2" width="4.28515625" customWidth="1"/>
    <col min="3" max="3" width="5" customWidth="1"/>
    <col min="4" max="4" width="4.28515625" customWidth="1"/>
    <col min="5" max="5" width="7" customWidth="1"/>
    <col min="6" max="6" width="4.140625" customWidth="1"/>
    <col min="7" max="7" width="4.28515625" customWidth="1"/>
    <col min="8" max="8" width="26" customWidth="1"/>
    <col min="9" max="9" width="17.85546875" customWidth="1"/>
    <col min="10" max="10" width="14.7109375" customWidth="1"/>
    <col min="11" max="11" width="13.140625" customWidth="1"/>
    <col min="12" max="12" width="18.7109375" customWidth="1"/>
    <col min="13" max="13" width="14.140625" customWidth="1"/>
    <col min="14" max="14" width="18.42578125" customWidth="1"/>
    <col min="15" max="15" width="16.85546875" customWidth="1"/>
    <col min="16" max="16" width="19.28515625" customWidth="1"/>
    <col min="17" max="17" width="16.5703125" customWidth="1"/>
    <col min="18" max="18" width="15.85546875" customWidth="1"/>
    <col min="19" max="19" width="16.42578125" customWidth="1"/>
    <col min="20" max="20" width="8.140625" customWidth="1"/>
    <col min="21" max="21" width="7.7109375" customWidth="1"/>
    <col min="22" max="22" width="7" customWidth="1"/>
  </cols>
  <sheetData>
    <row r="1" spans="1:22">
      <c r="A1" s="23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23" t="s">
        <v>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>
      <c r="A3" s="23" t="s">
        <v>48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5.75" thickBo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6" t="s">
        <v>54</v>
      </c>
      <c r="T4" s="16"/>
      <c r="U4" s="16"/>
      <c r="V4" s="16"/>
    </row>
    <row r="5" spans="1:22" ht="32.25" customHeight="1" thickTop="1" thickBo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21" t="s">
        <v>63</v>
      </c>
      <c r="J5" s="8" t="s">
        <v>64</v>
      </c>
      <c r="K5" s="8" t="s">
        <v>65</v>
      </c>
      <c r="L5" s="21" t="s">
        <v>66</v>
      </c>
      <c r="M5" s="8" t="s">
        <v>67</v>
      </c>
      <c r="N5" s="21" t="s">
        <v>68</v>
      </c>
      <c r="O5" s="21" t="s">
        <v>69</v>
      </c>
      <c r="P5" s="21" t="s">
        <v>70</v>
      </c>
      <c r="Q5" s="21" t="s">
        <v>71</v>
      </c>
      <c r="R5" s="21" t="s">
        <v>72</v>
      </c>
      <c r="S5" s="20" t="s">
        <v>73</v>
      </c>
      <c r="T5" s="20" t="s">
        <v>49</v>
      </c>
      <c r="U5" s="20" t="s">
        <v>50</v>
      </c>
      <c r="V5" s="20" t="s">
        <v>51</v>
      </c>
    </row>
    <row r="6" spans="1:22" ht="54.95" customHeight="1" thickTop="1" thickBot="1">
      <c r="A6" s="5" t="s">
        <v>21</v>
      </c>
      <c r="B6" s="5" t="s">
        <v>22</v>
      </c>
      <c r="C6" s="5" t="s">
        <v>23</v>
      </c>
      <c r="D6" s="5" t="s">
        <v>8</v>
      </c>
      <c r="E6" s="5" t="s">
        <v>9</v>
      </c>
      <c r="F6" s="5" t="s">
        <v>10</v>
      </c>
      <c r="G6" s="5" t="s">
        <v>11</v>
      </c>
      <c r="H6" s="6" t="s">
        <v>24</v>
      </c>
      <c r="I6" s="7">
        <v>2548500000</v>
      </c>
      <c r="J6" s="7">
        <v>0</v>
      </c>
      <c r="K6" s="7">
        <v>0</v>
      </c>
      <c r="L6" s="7">
        <v>2548500000</v>
      </c>
      <c r="M6" s="7">
        <v>0</v>
      </c>
      <c r="N6" s="7">
        <v>2164917067.1500001</v>
      </c>
      <c r="O6" s="7">
        <v>383582932.85000002</v>
      </c>
      <c r="P6" s="7">
        <v>2163687065.6500001</v>
      </c>
      <c r="Q6" s="7">
        <v>440998612.64999998</v>
      </c>
      <c r="R6" s="7">
        <v>424606749.64999998</v>
      </c>
      <c r="S6" s="10">
        <f>+L6-P6</f>
        <v>384812934.3499999</v>
      </c>
      <c r="T6" s="11">
        <f>+P6/L6</f>
        <v>0.84900414583088091</v>
      </c>
      <c r="U6" s="11">
        <f>+Q6/L6</f>
        <v>0.17304242207180692</v>
      </c>
      <c r="V6" s="11">
        <f>+R6/L6</f>
        <v>0.16661045699431037</v>
      </c>
    </row>
    <row r="7" spans="1:22" ht="54.95" customHeight="1" thickTop="1" thickBot="1">
      <c r="A7" s="5" t="s">
        <v>21</v>
      </c>
      <c r="B7" s="5" t="s">
        <v>22</v>
      </c>
      <c r="C7" s="5" t="s">
        <v>23</v>
      </c>
      <c r="D7" s="5" t="s">
        <v>8</v>
      </c>
      <c r="E7" s="5" t="s">
        <v>9</v>
      </c>
      <c r="F7" s="5" t="s">
        <v>25</v>
      </c>
      <c r="G7" s="5" t="s">
        <v>11</v>
      </c>
      <c r="H7" s="6" t="s">
        <v>24</v>
      </c>
      <c r="I7" s="7">
        <v>2548500000</v>
      </c>
      <c r="J7" s="7">
        <v>0</v>
      </c>
      <c r="K7" s="7">
        <v>0</v>
      </c>
      <c r="L7" s="7">
        <v>2548500000</v>
      </c>
      <c r="M7" s="7">
        <v>0</v>
      </c>
      <c r="N7" s="7">
        <v>869924281.36000001</v>
      </c>
      <c r="O7" s="7">
        <v>1678575718.6400001</v>
      </c>
      <c r="P7" s="7">
        <v>638530202</v>
      </c>
      <c r="Q7" s="7">
        <v>29470447</v>
      </c>
      <c r="R7" s="7">
        <v>23137922</v>
      </c>
      <c r="S7" s="10">
        <f t="shared" ref="S7:S33" si="0">+L7-P7</f>
        <v>1909969798</v>
      </c>
      <c r="T7" s="11">
        <f t="shared" ref="T7:T33" si="1">+P7/L7</f>
        <v>0.25055138395134391</v>
      </c>
      <c r="U7" s="11">
        <f t="shared" ref="U7:U33" si="2">+Q7/L7</f>
        <v>1.1563840298214636E-2</v>
      </c>
      <c r="V7" s="11">
        <f t="shared" ref="V7:V33" si="3">+R7/L7</f>
        <v>9.0790355110849513E-3</v>
      </c>
    </row>
    <row r="8" spans="1:22" ht="54.95" customHeight="1" thickTop="1" thickBot="1">
      <c r="A8" s="5" t="s">
        <v>21</v>
      </c>
      <c r="B8" s="5" t="s">
        <v>22</v>
      </c>
      <c r="C8" s="5" t="s">
        <v>23</v>
      </c>
      <c r="D8" s="5" t="s">
        <v>8</v>
      </c>
      <c r="E8" s="5" t="s">
        <v>9</v>
      </c>
      <c r="F8" s="5" t="s">
        <v>46</v>
      </c>
      <c r="G8" s="5" t="s">
        <v>18</v>
      </c>
      <c r="H8" s="6" t="s">
        <v>47</v>
      </c>
      <c r="I8" s="7">
        <v>3979920000</v>
      </c>
      <c r="J8" s="7">
        <v>0</v>
      </c>
      <c r="K8" s="7">
        <v>0</v>
      </c>
      <c r="L8" s="7">
        <v>3979920000</v>
      </c>
      <c r="M8" s="7">
        <v>0</v>
      </c>
      <c r="N8" s="7">
        <v>3424710153.6900001</v>
      </c>
      <c r="O8" s="7">
        <v>555209846.30999994</v>
      </c>
      <c r="P8" s="7">
        <v>2516672696.6900001</v>
      </c>
      <c r="Q8" s="7">
        <v>269176241</v>
      </c>
      <c r="R8" s="7">
        <v>232764342</v>
      </c>
      <c r="S8" s="10">
        <f t="shared" si="0"/>
        <v>1463247303.3099999</v>
      </c>
      <c r="T8" s="11">
        <f t="shared" si="1"/>
        <v>0.63234253369163196</v>
      </c>
      <c r="U8" s="11">
        <f t="shared" si="2"/>
        <v>6.7633580825745235E-2</v>
      </c>
      <c r="V8" s="11">
        <f t="shared" si="3"/>
        <v>5.8484678586504253E-2</v>
      </c>
    </row>
    <row r="9" spans="1:22" ht="39.75" customHeight="1" thickTop="1" thickBot="1">
      <c r="A9" s="8" t="s">
        <v>21</v>
      </c>
      <c r="B9" s="8"/>
      <c r="C9" s="8"/>
      <c r="D9" s="8"/>
      <c r="E9" s="8"/>
      <c r="F9" s="8"/>
      <c r="G9" s="8"/>
      <c r="H9" s="9" t="s">
        <v>59</v>
      </c>
      <c r="I9" s="12">
        <f>SUM(I6:I8)</f>
        <v>9076920000</v>
      </c>
      <c r="J9" s="12">
        <f t="shared" ref="J9:R9" si="4">SUM(J6:J8)</f>
        <v>0</v>
      </c>
      <c r="K9" s="12">
        <f t="shared" si="4"/>
        <v>0</v>
      </c>
      <c r="L9" s="12">
        <f t="shared" si="4"/>
        <v>9076920000</v>
      </c>
      <c r="M9" s="12">
        <f t="shared" si="4"/>
        <v>0</v>
      </c>
      <c r="N9" s="12">
        <f t="shared" si="4"/>
        <v>6459551502.2000008</v>
      </c>
      <c r="O9" s="12">
        <f t="shared" si="4"/>
        <v>2617368497.8000002</v>
      </c>
      <c r="P9" s="12">
        <f t="shared" si="4"/>
        <v>5318889964.3400002</v>
      </c>
      <c r="Q9" s="12">
        <f t="shared" si="4"/>
        <v>739645300.64999998</v>
      </c>
      <c r="R9" s="12">
        <f t="shared" si="4"/>
        <v>680509013.64999998</v>
      </c>
      <c r="S9" s="18">
        <f t="shared" si="0"/>
        <v>3758030035.6599998</v>
      </c>
      <c r="T9" s="19">
        <f t="shared" si="1"/>
        <v>0.58597960148816997</v>
      </c>
      <c r="U9" s="19">
        <f t="shared" si="2"/>
        <v>8.1486374304279421E-2</v>
      </c>
      <c r="V9" s="19">
        <f t="shared" si="3"/>
        <v>7.4971357426307603E-2</v>
      </c>
    </row>
    <row r="10" spans="1:22" ht="65.25" customHeight="1" thickTop="1" thickBot="1">
      <c r="A10" s="5" t="s">
        <v>21</v>
      </c>
      <c r="B10" s="5" t="s">
        <v>26</v>
      </c>
      <c r="C10" s="5" t="s">
        <v>23</v>
      </c>
      <c r="D10" s="5" t="s">
        <v>8</v>
      </c>
      <c r="E10" s="5" t="s">
        <v>9</v>
      </c>
      <c r="F10" s="5" t="s">
        <v>10</v>
      </c>
      <c r="G10" s="5" t="s">
        <v>11</v>
      </c>
      <c r="H10" s="6" t="s">
        <v>27</v>
      </c>
      <c r="I10" s="7">
        <v>3234883561</v>
      </c>
      <c r="J10" s="7">
        <v>0</v>
      </c>
      <c r="K10" s="7">
        <v>0</v>
      </c>
      <c r="L10" s="7">
        <v>3234883561</v>
      </c>
      <c r="M10" s="7">
        <v>0</v>
      </c>
      <c r="N10" s="7">
        <v>3234883561</v>
      </c>
      <c r="O10" s="7">
        <v>0</v>
      </c>
      <c r="P10" s="7">
        <v>2000000000</v>
      </c>
      <c r="Q10" s="7">
        <v>0</v>
      </c>
      <c r="R10" s="7">
        <v>0</v>
      </c>
      <c r="S10" s="10">
        <f t="shared" si="0"/>
        <v>1234883561</v>
      </c>
      <c r="T10" s="11">
        <f t="shared" si="1"/>
        <v>0.61826027499479452</v>
      </c>
      <c r="U10" s="11">
        <f t="shared" si="2"/>
        <v>0</v>
      </c>
      <c r="V10" s="11">
        <f t="shared" si="3"/>
        <v>0</v>
      </c>
    </row>
    <row r="11" spans="1:22" ht="54.95" customHeight="1" thickTop="1" thickBot="1">
      <c r="A11" s="5" t="s">
        <v>21</v>
      </c>
      <c r="B11" s="5" t="s">
        <v>26</v>
      </c>
      <c r="C11" s="5" t="s">
        <v>23</v>
      </c>
      <c r="D11" s="5" t="s">
        <v>8</v>
      </c>
      <c r="E11" s="5" t="s">
        <v>9</v>
      </c>
      <c r="F11" s="5" t="s">
        <v>25</v>
      </c>
      <c r="G11" s="5" t="s">
        <v>11</v>
      </c>
      <c r="H11" s="6" t="s">
        <v>27</v>
      </c>
      <c r="I11" s="7">
        <v>9765116439</v>
      </c>
      <c r="J11" s="7">
        <v>0</v>
      </c>
      <c r="K11" s="7">
        <v>0</v>
      </c>
      <c r="L11" s="7">
        <v>9765116439</v>
      </c>
      <c r="M11" s="7">
        <v>0</v>
      </c>
      <c r="N11" s="7">
        <v>9765116439</v>
      </c>
      <c r="O11" s="7">
        <v>0</v>
      </c>
      <c r="P11" s="7">
        <v>0</v>
      </c>
      <c r="Q11" s="7">
        <v>0</v>
      </c>
      <c r="R11" s="7">
        <v>0</v>
      </c>
      <c r="S11" s="10">
        <f t="shared" si="0"/>
        <v>9765116439</v>
      </c>
      <c r="T11" s="11">
        <f t="shared" si="1"/>
        <v>0</v>
      </c>
      <c r="U11" s="11">
        <f t="shared" si="2"/>
        <v>0</v>
      </c>
      <c r="V11" s="11">
        <f t="shared" si="3"/>
        <v>0</v>
      </c>
    </row>
    <row r="12" spans="1:22" ht="48.75" customHeight="1" thickTop="1" thickBot="1">
      <c r="A12" s="5" t="s">
        <v>21</v>
      </c>
      <c r="B12" s="5" t="s">
        <v>26</v>
      </c>
      <c r="C12" s="5" t="s">
        <v>23</v>
      </c>
      <c r="D12" s="5" t="s">
        <v>16</v>
      </c>
      <c r="E12" s="5" t="s">
        <v>9</v>
      </c>
      <c r="F12" s="5" t="s">
        <v>10</v>
      </c>
      <c r="G12" s="5" t="s">
        <v>11</v>
      </c>
      <c r="H12" s="6" t="s">
        <v>29</v>
      </c>
      <c r="I12" s="7">
        <v>550000000</v>
      </c>
      <c r="J12" s="7">
        <v>0</v>
      </c>
      <c r="K12" s="7">
        <v>0</v>
      </c>
      <c r="L12" s="7">
        <v>550000000</v>
      </c>
      <c r="M12" s="7">
        <v>0</v>
      </c>
      <c r="N12" s="7">
        <v>390077222</v>
      </c>
      <c r="O12" s="7">
        <v>159922778</v>
      </c>
      <c r="P12" s="7">
        <v>390077222</v>
      </c>
      <c r="Q12" s="7">
        <v>57185742</v>
      </c>
      <c r="R12" s="7">
        <v>57185742</v>
      </c>
      <c r="S12" s="10">
        <f t="shared" si="0"/>
        <v>159922778</v>
      </c>
      <c r="T12" s="11">
        <f t="shared" si="1"/>
        <v>0.70923131272727269</v>
      </c>
      <c r="U12" s="11">
        <f t="shared" si="2"/>
        <v>0.10397407636363637</v>
      </c>
      <c r="V12" s="11">
        <f t="shared" si="3"/>
        <v>0.10397407636363637</v>
      </c>
    </row>
    <row r="13" spans="1:22" ht="81" customHeight="1" thickTop="1" thickBot="1">
      <c r="A13" s="5" t="s">
        <v>21</v>
      </c>
      <c r="B13" s="5" t="s">
        <v>26</v>
      </c>
      <c r="C13" s="5" t="s">
        <v>23</v>
      </c>
      <c r="D13" s="5" t="s">
        <v>12</v>
      </c>
      <c r="E13" s="5" t="s">
        <v>9</v>
      </c>
      <c r="F13" s="5" t="s">
        <v>10</v>
      </c>
      <c r="G13" s="5" t="s">
        <v>11</v>
      </c>
      <c r="H13" s="6" t="s">
        <v>30</v>
      </c>
      <c r="I13" s="7">
        <v>2154000000</v>
      </c>
      <c r="J13" s="7">
        <v>0</v>
      </c>
      <c r="K13" s="7">
        <v>0</v>
      </c>
      <c r="L13" s="7">
        <v>2154000000</v>
      </c>
      <c r="M13" s="7">
        <v>0</v>
      </c>
      <c r="N13" s="7">
        <v>2076001631.5</v>
      </c>
      <c r="O13" s="7">
        <v>77998368.5</v>
      </c>
      <c r="P13" s="7">
        <v>626869834.5</v>
      </c>
      <c r="Q13" s="7">
        <v>30748581.5</v>
      </c>
      <c r="R13" s="7">
        <v>30748581.5</v>
      </c>
      <c r="S13" s="10">
        <f t="shared" si="0"/>
        <v>1527130165.5</v>
      </c>
      <c r="T13" s="11">
        <f t="shared" si="1"/>
        <v>0.29102592130919219</v>
      </c>
      <c r="U13" s="11">
        <f t="shared" si="2"/>
        <v>1.4275107474466109E-2</v>
      </c>
      <c r="V13" s="11">
        <f t="shared" si="3"/>
        <v>1.4275107474466109E-2</v>
      </c>
    </row>
    <row r="14" spans="1:22" ht="54.95" customHeight="1" thickTop="1" thickBot="1">
      <c r="A14" s="5" t="s">
        <v>21</v>
      </c>
      <c r="B14" s="5" t="s">
        <v>26</v>
      </c>
      <c r="C14" s="5" t="s">
        <v>23</v>
      </c>
      <c r="D14" s="5" t="s">
        <v>13</v>
      </c>
      <c r="E14" s="5" t="s">
        <v>9</v>
      </c>
      <c r="F14" s="5" t="s">
        <v>10</v>
      </c>
      <c r="G14" s="5" t="s">
        <v>11</v>
      </c>
      <c r="H14" s="6" t="s">
        <v>31</v>
      </c>
      <c r="I14" s="7">
        <v>500000000</v>
      </c>
      <c r="J14" s="7">
        <v>0</v>
      </c>
      <c r="K14" s="7">
        <v>0</v>
      </c>
      <c r="L14" s="7">
        <v>500000000</v>
      </c>
      <c r="M14" s="7">
        <v>0</v>
      </c>
      <c r="N14" s="7">
        <v>57578946.5</v>
      </c>
      <c r="O14" s="7">
        <v>442421053.5</v>
      </c>
      <c r="P14" s="7">
        <v>57578946.5</v>
      </c>
      <c r="Q14" s="7">
        <v>28191215.5</v>
      </c>
      <c r="R14" s="7">
        <v>28191215.5</v>
      </c>
      <c r="S14" s="10">
        <f t="shared" si="0"/>
        <v>442421053.5</v>
      </c>
      <c r="T14" s="11">
        <f t="shared" si="1"/>
        <v>0.115157893</v>
      </c>
      <c r="U14" s="11">
        <f t="shared" si="2"/>
        <v>5.6382430999999997E-2</v>
      </c>
      <c r="V14" s="11">
        <f t="shared" si="3"/>
        <v>5.6382430999999997E-2</v>
      </c>
    </row>
    <row r="15" spans="1:22" ht="54.95" customHeight="1" thickTop="1" thickBot="1">
      <c r="A15" s="5" t="s">
        <v>21</v>
      </c>
      <c r="B15" s="5" t="s">
        <v>26</v>
      </c>
      <c r="C15" s="5" t="s">
        <v>23</v>
      </c>
      <c r="D15" s="5" t="s">
        <v>20</v>
      </c>
      <c r="E15" s="5" t="s">
        <v>9</v>
      </c>
      <c r="F15" s="5" t="s">
        <v>10</v>
      </c>
      <c r="G15" s="5" t="s">
        <v>11</v>
      </c>
      <c r="H15" s="6" t="s">
        <v>32</v>
      </c>
      <c r="I15" s="7">
        <v>1500000000</v>
      </c>
      <c r="J15" s="7">
        <v>0</v>
      </c>
      <c r="K15" s="7">
        <v>0</v>
      </c>
      <c r="L15" s="7">
        <v>1500000000</v>
      </c>
      <c r="M15" s="7">
        <v>0</v>
      </c>
      <c r="N15" s="7">
        <v>1051504418.5</v>
      </c>
      <c r="O15" s="7">
        <v>448495581.5</v>
      </c>
      <c r="P15" s="7">
        <v>342514303.5</v>
      </c>
      <c r="Q15" s="7">
        <v>33382857.5</v>
      </c>
      <c r="R15" s="7">
        <v>26254291.5</v>
      </c>
      <c r="S15" s="10">
        <f t="shared" si="0"/>
        <v>1157485696.5</v>
      </c>
      <c r="T15" s="11">
        <f t="shared" si="1"/>
        <v>0.228342869</v>
      </c>
      <c r="U15" s="11">
        <f t="shared" si="2"/>
        <v>2.2255238333333333E-2</v>
      </c>
      <c r="V15" s="11">
        <f t="shared" si="3"/>
        <v>1.7502861000000002E-2</v>
      </c>
    </row>
    <row r="16" spans="1:22" ht="54.95" customHeight="1" thickTop="1" thickBot="1">
      <c r="A16" s="5" t="s">
        <v>21</v>
      </c>
      <c r="B16" s="5" t="s">
        <v>26</v>
      </c>
      <c r="C16" s="5" t="s">
        <v>23</v>
      </c>
      <c r="D16" s="5" t="s">
        <v>20</v>
      </c>
      <c r="E16" s="5" t="s">
        <v>9</v>
      </c>
      <c r="F16" s="5" t="s">
        <v>25</v>
      </c>
      <c r="G16" s="5" t="s">
        <v>11</v>
      </c>
      <c r="H16" s="6" t="s">
        <v>32</v>
      </c>
      <c r="I16" s="7">
        <v>1500000000</v>
      </c>
      <c r="J16" s="7">
        <v>0</v>
      </c>
      <c r="K16" s="7">
        <v>0</v>
      </c>
      <c r="L16" s="7">
        <v>1500000000</v>
      </c>
      <c r="M16" s="7">
        <v>0</v>
      </c>
      <c r="N16" s="7">
        <v>1500000000</v>
      </c>
      <c r="O16" s="7">
        <v>0</v>
      </c>
      <c r="P16" s="7">
        <v>0</v>
      </c>
      <c r="Q16" s="7">
        <v>0</v>
      </c>
      <c r="R16" s="7">
        <v>0</v>
      </c>
      <c r="S16" s="10">
        <f t="shared" si="0"/>
        <v>1500000000</v>
      </c>
      <c r="T16" s="11">
        <f t="shared" si="1"/>
        <v>0</v>
      </c>
      <c r="U16" s="11">
        <f t="shared" si="2"/>
        <v>0</v>
      </c>
      <c r="V16" s="11">
        <f t="shared" si="3"/>
        <v>0</v>
      </c>
    </row>
    <row r="17" spans="1:22" ht="74.25" customHeight="1" thickTop="1" thickBot="1">
      <c r="A17" s="5" t="s">
        <v>21</v>
      </c>
      <c r="B17" s="5" t="s">
        <v>26</v>
      </c>
      <c r="C17" s="5" t="s">
        <v>23</v>
      </c>
      <c r="D17" s="5" t="s">
        <v>33</v>
      </c>
      <c r="E17" s="5" t="s">
        <v>9</v>
      </c>
      <c r="F17" s="5" t="s">
        <v>10</v>
      </c>
      <c r="G17" s="5" t="s">
        <v>11</v>
      </c>
      <c r="H17" s="6" t="s">
        <v>34</v>
      </c>
      <c r="I17" s="7">
        <v>880000000</v>
      </c>
      <c r="J17" s="7">
        <v>0</v>
      </c>
      <c r="K17" s="7">
        <v>0</v>
      </c>
      <c r="L17" s="7">
        <v>880000000</v>
      </c>
      <c r="M17" s="7">
        <v>0</v>
      </c>
      <c r="N17" s="7">
        <v>484537296.31999999</v>
      </c>
      <c r="O17" s="7">
        <v>395462703.68000001</v>
      </c>
      <c r="P17" s="7">
        <v>196807118.75</v>
      </c>
      <c r="Q17" s="7">
        <v>42916762.75</v>
      </c>
      <c r="R17" s="7">
        <v>39639486.75</v>
      </c>
      <c r="S17" s="10">
        <f t="shared" si="0"/>
        <v>683192881.25</v>
      </c>
      <c r="T17" s="11">
        <f t="shared" si="1"/>
        <v>0.223644453125</v>
      </c>
      <c r="U17" s="11">
        <f t="shared" si="2"/>
        <v>4.8769048579545456E-2</v>
      </c>
      <c r="V17" s="11">
        <f t="shared" si="3"/>
        <v>4.5044871306818182E-2</v>
      </c>
    </row>
    <row r="18" spans="1:22" ht="54.95" customHeight="1" thickTop="1" thickBot="1">
      <c r="A18" s="5" t="s">
        <v>21</v>
      </c>
      <c r="B18" s="5" t="s">
        <v>26</v>
      </c>
      <c r="C18" s="5" t="s">
        <v>23</v>
      </c>
      <c r="D18" s="5" t="s">
        <v>19</v>
      </c>
      <c r="E18" s="5" t="s">
        <v>9</v>
      </c>
      <c r="F18" s="5" t="s">
        <v>10</v>
      </c>
      <c r="G18" s="5" t="s">
        <v>11</v>
      </c>
      <c r="H18" s="6" t="s">
        <v>35</v>
      </c>
      <c r="I18" s="7">
        <v>2000000000</v>
      </c>
      <c r="J18" s="7">
        <v>0</v>
      </c>
      <c r="K18" s="7">
        <v>0</v>
      </c>
      <c r="L18" s="7">
        <v>2000000000</v>
      </c>
      <c r="M18" s="7">
        <v>0</v>
      </c>
      <c r="N18" s="7">
        <v>1162917114.5</v>
      </c>
      <c r="O18" s="7">
        <v>837082885.5</v>
      </c>
      <c r="P18" s="7">
        <v>378381195.5</v>
      </c>
      <c r="Q18" s="7">
        <v>61857614.5</v>
      </c>
      <c r="R18" s="7">
        <v>61857614.5</v>
      </c>
      <c r="S18" s="10">
        <f t="shared" si="0"/>
        <v>1621618804.5</v>
      </c>
      <c r="T18" s="11">
        <f t="shared" si="1"/>
        <v>0.18919059774999999</v>
      </c>
      <c r="U18" s="11">
        <f t="shared" si="2"/>
        <v>3.0928807249999999E-2</v>
      </c>
      <c r="V18" s="11">
        <f t="shared" si="3"/>
        <v>3.0928807249999999E-2</v>
      </c>
    </row>
    <row r="19" spans="1:22" ht="70.5" customHeight="1" thickTop="1" thickBot="1">
      <c r="A19" s="5" t="s">
        <v>21</v>
      </c>
      <c r="B19" s="5" t="s">
        <v>26</v>
      </c>
      <c r="C19" s="5" t="s">
        <v>23</v>
      </c>
      <c r="D19" s="5" t="s">
        <v>10</v>
      </c>
      <c r="E19" s="5" t="s">
        <v>9</v>
      </c>
      <c r="F19" s="5" t="s">
        <v>10</v>
      </c>
      <c r="G19" s="5" t="s">
        <v>11</v>
      </c>
      <c r="H19" s="6" t="s">
        <v>37</v>
      </c>
      <c r="I19" s="7">
        <v>3734883562</v>
      </c>
      <c r="J19" s="7">
        <v>0</v>
      </c>
      <c r="K19" s="7">
        <v>0</v>
      </c>
      <c r="L19" s="7">
        <v>3734883562</v>
      </c>
      <c r="M19" s="7">
        <v>0</v>
      </c>
      <c r="N19" s="7">
        <v>3734883562</v>
      </c>
      <c r="O19" s="7">
        <v>0</v>
      </c>
      <c r="P19" s="7">
        <v>3734883562</v>
      </c>
      <c r="Q19" s="7">
        <v>0</v>
      </c>
      <c r="R19" s="7">
        <v>0</v>
      </c>
      <c r="S19" s="10">
        <f t="shared" si="0"/>
        <v>0</v>
      </c>
      <c r="T19" s="11">
        <f t="shared" si="1"/>
        <v>1</v>
      </c>
      <c r="U19" s="11">
        <f t="shared" si="2"/>
        <v>0</v>
      </c>
      <c r="V19" s="11">
        <f t="shared" si="3"/>
        <v>0</v>
      </c>
    </row>
    <row r="20" spans="1:22" ht="69" customHeight="1" thickTop="1" thickBot="1">
      <c r="A20" s="5" t="s">
        <v>21</v>
      </c>
      <c r="B20" s="5" t="s">
        <v>26</v>
      </c>
      <c r="C20" s="5" t="s">
        <v>23</v>
      </c>
      <c r="D20" s="5" t="s">
        <v>10</v>
      </c>
      <c r="E20" s="5" t="s">
        <v>9</v>
      </c>
      <c r="F20" s="5" t="s">
        <v>25</v>
      </c>
      <c r="G20" s="5" t="s">
        <v>11</v>
      </c>
      <c r="H20" s="6" t="s">
        <v>37</v>
      </c>
      <c r="I20" s="7">
        <v>10265116438</v>
      </c>
      <c r="J20" s="7">
        <v>0</v>
      </c>
      <c r="K20" s="7">
        <v>0</v>
      </c>
      <c r="L20" s="7">
        <v>10265116438</v>
      </c>
      <c r="M20" s="7">
        <v>0</v>
      </c>
      <c r="N20" s="7">
        <v>10265116438</v>
      </c>
      <c r="O20" s="7">
        <v>0</v>
      </c>
      <c r="P20" s="7">
        <v>10265116438</v>
      </c>
      <c r="Q20" s="7">
        <v>0</v>
      </c>
      <c r="R20" s="7">
        <v>0</v>
      </c>
      <c r="S20" s="10">
        <f t="shared" si="0"/>
        <v>0</v>
      </c>
      <c r="T20" s="11">
        <f t="shared" si="1"/>
        <v>1</v>
      </c>
      <c r="U20" s="11">
        <f t="shared" si="2"/>
        <v>0</v>
      </c>
      <c r="V20" s="11">
        <f t="shared" si="3"/>
        <v>0</v>
      </c>
    </row>
    <row r="21" spans="1:22" ht="72" customHeight="1" thickTop="1" thickBot="1">
      <c r="A21" s="5" t="s">
        <v>21</v>
      </c>
      <c r="B21" s="5" t="s">
        <v>26</v>
      </c>
      <c r="C21" s="5" t="s">
        <v>23</v>
      </c>
      <c r="D21" s="5" t="s">
        <v>17</v>
      </c>
      <c r="E21" s="5" t="s">
        <v>9</v>
      </c>
      <c r="F21" s="5" t="s">
        <v>10</v>
      </c>
      <c r="G21" s="5" t="s">
        <v>11</v>
      </c>
      <c r="H21" s="6" t="s">
        <v>38</v>
      </c>
      <c r="I21" s="7">
        <v>3354883562</v>
      </c>
      <c r="J21" s="7">
        <v>0</v>
      </c>
      <c r="K21" s="7">
        <v>0</v>
      </c>
      <c r="L21" s="7">
        <v>3354883562</v>
      </c>
      <c r="M21" s="7">
        <v>0</v>
      </c>
      <c r="N21" s="7">
        <v>3207141374.5</v>
      </c>
      <c r="O21" s="7">
        <v>147742187.5</v>
      </c>
      <c r="P21" s="7">
        <v>505999238.5</v>
      </c>
      <c r="Q21" s="7">
        <v>81636675.5</v>
      </c>
      <c r="R21" s="7">
        <v>81636675.5</v>
      </c>
      <c r="S21" s="10">
        <f t="shared" si="0"/>
        <v>2848884323.5</v>
      </c>
      <c r="T21" s="11">
        <f t="shared" si="1"/>
        <v>0.150824679649493</v>
      </c>
      <c r="U21" s="11">
        <f t="shared" si="2"/>
        <v>2.4333683715488663E-2</v>
      </c>
      <c r="V21" s="11">
        <f t="shared" si="3"/>
        <v>2.4333683715488663E-2</v>
      </c>
    </row>
    <row r="22" spans="1:22" ht="66" customHeight="1" thickTop="1" thickBot="1">
      <c r="A22" s="5" t="s">
        <v>21</v>
      </c>
      <c r="B22" s="5" t="s">
        <v>26</v>
      </c>
      <c r="C22" s="5" t="s">
        <v>23</v>
      </c>
      <c r="D22" s="5" t="s">
        <v>17</v>
      </c>
      <c r="E22" s="5" t="s">
        <v>9</v>
      </c>
      <c r="F22" s="5" t="s">
        <v>25</v>
      </c>
      <c r="G22" s="5" t="s">
        <v>11</v>
      </c>
      <c r="H22" s="6" t="s">
        <v>38</v>
      </c>
      <c r="I22" s="7">
        <v>9885116438</v>
      </c>
      <c r="J22" s="7">
        <v>0</v>
      </c>
      <c r="K22" s="7">
        <v>0</v>
      </c>
      <c r="L22" s="7">
        <v>9885116438</v>
      </c>
      <c r="M22" s="7">
        <v>0</v>
      </c>
      <c r="N22" s="7">
        <v>9866542784</v>
      </c>
      <c r="O22" s="7">
        <v>18573654</v>
      </c>
      <c r="P22" s="7">
        <v>0</v>
      </c>
      <c r="Q22" s="7">
        <v>0</v>
      </c>
      <c r="R22" s="7">
        <v>0</v>
      </c>
      <c r="S22" s="10">
        <f t="shared" si="0"/>
        <v>9885116438</v>
      </c>
      <c r="T22" s="11">
        <f t="shared" si="1"/>
        <v>0</v>
      </c>
      <c r="U22" s="11">
        <f t="shared" si="2"/>
        <v>0</v>
      </c>
      <c r="V22" s="11">
        <f t="shared" si="3"/>
        <v>0</v>
      </c>
    </row>
    <row r="23" spans="1:22" ht="65.25" customHeight="1" thickTop="1" thickBot="1">
      <c r="A23" s="5" t="s">
        <v>21</v>
      </c>
      <c r="B23" s="5" t="s">
        <v>26</v>
      </c>
      <c r="C23" s="5" t="s">
        <v>23</v>
      </c>
      <c r="D23" s="5" t="s">
        <v>39</v>
      </c>
      <c r="E23" s="5" t="s">
        <v>9</v>
      </c>
      <c r="F23" s="5" t="s">
        <v>10</v>
      </c>
      <c r="G23" s="5" t="s">
        <v>11</v>
      </c>
      <c r="H23" s="6" t="s">
        <v>40</v>
      </c>
      <c r="I23" s="7">
        <v>3000000000</v>
      </c>
      <c r="J23" s="7">
        <v>0</v>
      </c>
      <c r="K23" s="7">
        <v>0</v>
      </c>
      <c r="L23" s="7">
        <v>3000000000</v>
      </c>
      <c r="M23" s="7">
        <v>0</v>
      </c>
      <c r="N23" s="7">
        <v>2925218423</v>
      </c>
      <c r="O23" s="7">
        <v>74781577</v>
      </c>
      <c r="P23" s="7">
        <v>1499218315</v>
      </c>
      <c r="Q23" s="7">
        <v>190379336</v>
      </c>
      <c r="R23" s="7">
        <v>183815462</v>
      </c>
      <c r="S23" s="10">
        <f t="shared" si="0"/>
        <v>1500781685</v>
      </c>
      <c r="T23" s="11">
        <f t="shared" si="1"/>
        <v>0.49973943833333334</v>
      </c>
      <c r="U23" s="11">
        <f t="shared" si="2"/>
        <v>6.3459778666666661E-2</v>
      </c>
      <c r="V23" s="11">
        <f t="shared" si="3"/>
        <v>6.1271820666666664E-2</v>
      </c>
    </row>
    <row r="24" spans="1:22" ht="66.75" customHeight="1" thickTop="1" thickBot="1">
      <c r="A24" s="5" t="s">
        <v>21</v>
      </c>
      <c r="B24" s="5" t="s">
        <v>41</v>
      </c>
      <c r="C24" s="5" t="s">
        <v>23</v>
      </c>
      <c r="D24" s="5" t="s">
        <v>8</v>
      </c>
      <c r="E24" s="5" t="s">
        <v>9</v>
      </c>
      <c r="F24" s="5" t="s">
        <v>10</v>
      </c>
      <c r="G24" s="5" t="s">
        <v>11</v>
      </c>
      <c r="H24" s="6" t="s">
        <v>42</v>
      </c>
      <c r="I24" s="7">
        <v>380000000</v>
      </c>
      <c r="J24" s="7">
        <v>0</v>
      </c>
      <c r="K24" s="7">
        <v>0</v>
      </c>
      <c r="L24" s="7">
        <v>380000000</v>
      </c>
      <c r="M24" s="7">
        <v>0</v>
      </c>
      <c r="N24" s="7">
        <v>183573919</v>
      </c>
      <c r="O24" s="7">
        <v>196426081</v>
      </c>
      <c r="P24" s="7">
        <v>179581739</v>
      </c>
      <c r="Q24" s="7">
        <v>15430800</v>
      </c>
      <c r="R24" s="7">
        <v>15430800</v>
      </c>
      <c r="S24" s="10">
        <f t="shared" si="0"/>
        <v>200418261</v>
      </c>
      <c r="T24" s="11">
        <f t="shared" si="1"/>
        <v>0.47258352368421053</v>
      </c>
      <c r="U24" s="11">
        <f t="shared" si="2"/>
        <v>4.0607368421052628E-2</v>
      </c>
      <c r="V24" s="11">
        <f t="shared" si="3"/>
        <v>4.0607368421052628E-2</v>
      </c>
    </row>
    <row r="25" spans="1:22" ht="82.5" customHeight="1" thickTop="1" thickBot="1">
      <c r="A25" s="5" t="s">
        <v>21</v>
      </c>
      <c r="B25" s="5" t="s">
        <v>41</v>
      </c>
      <c r="C25" s="5" t="s">
        <v>23</v>
      </c>
      <c r="D25" s="5" t="s">
        <v>15</v>
      </c>
      <c r="E25" s="5" t="s">
        <v>9</v>
      </c>
      <c r="F25" s="5" t="s">
        <v>10</v>
      </c>
      <c r="G25" s="5" t="s">
        <v>11</v>
      </c>
      <c r="H25" s="6" t="s">
        <v>43</v>
      </c>
      <c r="I25" s="7">
        <v>250000000</v>
      </c>
      <c r="J25" s="7">
        <v>0</v>
      </c>
      <c r="K25" s="7">
        <v>0</v>
      </c>
      <c r="L25" s="7">
        <v>250000000</v>
      </c>
      <c r="M25" s="7">
        <v>0</v>
      </c>
      <c r="N25" s="7">
        <v>86867287</v>
      </c>
      <c r="O25" s="7">
        <v>163132713</v>
      </c>
      <c r="P25" s="7">
        <v>86867287</v>
      </c>
      <c r="Q25" s="7">
        <v>23607379</v>
      </c>
      <c r="R25" s="7">
        <v>23607379</v>
      </c>
      <c r="S25" s="10">
        <f t="shared" si="0"/>
        <v>163132713</v>
      </c>
      <c r="T25" s="11">
        <f t="shared" si="1"/>
        <v>0.34746914800000001</v>
      </c>
      <c r="U25" s="11">
        <f t="shared" si="2"/>
        <v>9.4429516000000005E-2</v>
      </c>
      <c r="V25" s="11">
        <f t="shared" si="3"/>
        <v>9.4429516000000005E-2</v>
      </c>
    </row>
    <row r="26" spans="1:22" ht="40.5" customHeight="1" thickTop="1" thickBot="1">
      <c r="A26" s="8" t="s">
        <v>21</v>
      </c>
      <c r="B26" s="8"/>
      <c r="C26" s="8"/>
      <c r="D26" s="8"/>
      <c r="E26" s="8"/>
      <c r="F26" s="8"/>
      <c r="G26" s="8"/>
      <c r="H26" s="9" t="s">
        <v>60</v>
      </c>
      <c r="I26" s="12">
        <f>SUM(I10:I25)</f>
        <v>52954000000</v>
      </c>
      <c r="J26" s="12">
        <f t="shared" ref="J26:R26" si="5">SUM(J10:J25)</f>
        <v>0</v>
      </c>
      <c r="K26" s="12">
        <f t="shared" si="5"/>
        <v>0</v>
      </c>
      <c r="L26" s="12">
        <f t="shared" si="5"/>
        <v>52954000000</v>
      </c>
      <c r="M26" s="12">
        <f t="shared" si="5"/>
        <v>0</v>
      </c>
      <c r="N26" s="12">
        <f t="shared" si="5"/>
        <v>49991960416.82</v>
      </c>
      <c r="O26" s="12">
        <f t="shared" si="5"/>
        <v>2962039583.1800003</v>
      </c>
      <c r="P26" s="12">
        <f t="shared" si="5"/>
        <v>20263895200.25</v>
      </c>
      <c r="Q26" s="12">
        <f t="shared" si="5"/>
        <v>565336964.25</v>
      </c>
      <c r="R26" s="12">
        <f t="shared" si="5"/>
        <v>548367248.25</v>
      </c>
      <c r="S26" s="18">
        <f t="shared" si="0"/>
        <v>32690104799.75</v>
      </c>
      <c r="T26" s="19">
        <f t="shared" si="1"/>
        <v>0.38266977377063111</v>
      </c>
      <c r="U26" s="19">
        <f t="shared" si="2"/>
        <v>1.067600113777996E-2</v>
      </c>
      <c r="V26" s="19">
        <f t="shared" si="3"/>
        <v>1.0355539680666239E-2</v>
      </c>
    </row>
    <row r="27" spans="1:22" ht="54.95" customHeight="1" thickTop="1" thickBot="1">
      <c r="A27" s="5" t="s">
        <v>21</v>
      </c>
      <c r="B27" s="5" t="s">
        <v>26</v>
      </c>
      <c r="C27" s="5" t="s">
        <v>23</v>
      </c>
      <c r="D27" s="5" t="s">
        <v>15</v>
      </c>
      <c r="E27" s="5" t="s">
        <v>9</v>
      </c>
      <c r="F27" s="5" t="s">
        <v>10</v>
      </c>
      <c r="G27" s="5" t="s">
        <v>11</v>
      </c>
      <c r="H27" s="6" t="s">
        <v>28</v>
      </c>
      <c r="I27" s="7">
        <v>112832404731</v>
      </c>
      <c r="J27" s="7">
        <v>0</v>
      </c>
      <c r="K27" s="7">
        <v>0</v>
      </c>
      <c r="L27" s="7">
        <v>112832404731</v>
      </c>
      <c r="M27" s="7">
        <v>0</v>
      </c>
      <c r="N27" s="7">
        <v>112832404731</v>
      </c>
      <c r="O27" s="7">
        <v>0</v>
      </c>
      <c r="P27" s="7">
        <v>112832404731</v>
      </c>
      <c r="Q27" s="7">
        <v>0</v>
      </c>
      <c r="R27" s="7">
        <v>0</v>
      </c>
      <c r="S27" s="10">
        <f t="shared" si="0"/>
        <v>0</v>
      </c>
      <c r="T27" s="11">
        <f t="shared" si="1"/>
        <v>1</v>
      </c>
      <c r="U27" s="11">
        <f t="shared" si="2"/>
        <v>0</v>
      </c>
      <c r="V27" s="11">
        <f t="shared" si="3"/>
        <v>0</v>
      </c>
    </row>
    <row r="28" spans="1:22" ht="54.95" customHeight="1" thickTop="1" thickBot="1">
      <c r="A28" s="5" t="s">
        <v>21</v>
      </c>
      <c r="B28" s="5" t="s">
        <v>26</v>
      </c>
      <c r="C28" s="5" t="s">
        <v>23</v>
      </c>
      <c r="D28" s="5" t="s">
        <v>14</v>
      </c>
      <c r="E28" s="5" t="s">
        <v>9</v>
      </c>
      <c r="F28" s="5" t="s">
        <v>10</v>
      </c>
      <c r="G28" s="5" t="s">
        <v>11</v>
      </c>
      <c r="H28" s="6" t="s">
        <v>36</v>
      </c>
      <c r="I28" s="7">
        <v>3667681196</v>
      </c>
      <c r="J28" s="7">
        <v>0</v>
      </c>
      <c r="K28" s="7">
        <v>0</v>
      </c>
      <c r="L28" s="7">
        <v>3667681196</v>
      </c>
      <c r="M28" s="7">
        <v>0</v>
      </c>
      <c r="N28" s="7">
        <v>3624941310.6500001</v>
      </c>
      <c r="O28" s="7">
        <v>42739885.350000001</v>
      </c>
      <c r="P28" s="7">
        <v>2160275043.6500001</v>
      </c>
      <c r="Q28" s="7">
        <v>363936345.64999998</v>
      </c>
      <c r="R28" s="7">
        <v>304394652.64999998</v>
      </c>
      <c r="S28" s="10">
        <f t="shared" si="0"/>
        <v>1507406152.3499999</v>
      </c>
      <c r="T28" s="11">
        <f t="shared" si="1"/>
        <v>0.58900294987634472</v>
      </c>
      <c r="U28" s="11">
        <f t="shared" si="2"/>
        <v>9.9227911642623581E-2</v>
      </c>
      <c r="V28" s="11">
        <f t="shared" si="3"/>
        <v>8.2993759921657043E-2</v>
      </c>
    </row>
    <row r="29" spans="1:22" ht="54.95" customHeight="1" thickTop="1" thickBot="1">
      <c r="A29" s="5" t="s">
        <v>21</v>
      </c>
      <c r="B29" s="5" t="s">
        <v>26</v>
      </c>
      <c r="C29" s="5" t="s">
        <v>23</v>
      </c>
      <c r="D29" s="5" t="s">
        <v>14</v>
      </c>
      <c r="E29" s="5" t="s">
        <v>9</v>
      </c>
      <c r="F29" s="5" t="s">
        <v>25</v>
      </c>
      <c r="G29" s="5" t="s">
        <v>11</v>
      </c>
      <c r="H29" s="6" t="s">
        <v>36</v>
      </c>
      <c r="I29" s="7">
        <v>10197914073</v>
      </c>
      <c r="J29" s="7">
        <v>0</v>
      </c>
      <c r="K29" s="7">
        <v>0</v>
      </c>
      <c r="L29" s="7">
        <v>10197914073</v>
      </c>
      <c r="M29" s="7">
        <v>0</v>
      </c>
      <c r="N29" s="7">
        <v>8211581879</v>
      </c>
      <c r="O29" s="7">
        <v>1986332194</v>
      </c>
      <c r="P29" s="7">
        <v>0</v>
      </c>
      <c r="Q29" s="7">
        <v>0</v>
      </c>
      <c r="R29" s="7">
        <v>0</v>
      </c>
      <c r="S29" s="10">
        <f t="shared" si="0"/>
        <v>10197914073</v>
      </c>
      <c r="T29" s="11">
        <f t="shared" si="1"/>
        <v>0</v>
      </c>
      <c r="U29" s="11">
        <f t="shared" si="2"/>
        <v>0</v>
      </c>
      <c r="V29" s="11">
        <f t="shared" si="3"/>
        <v>0</v>
      </c>
    </row>
    <row r="30" spans="1:22" ht="47.25" customHeight="1" thickTop="1" thickBot="1">
      <c r="A30" s="8" t="s">
        <v>21</v>
      </c>
      <c r="B30" s="8"/>
      <c r="C30" s="8"/>
      <c r="D30" s="8"/>
      <c r="E30" s="8"/>
      <c r="F30" s="8"/>
      <c r="G30" s="8"/>
      <c r="H30" s="9" t="s">
        <v>61</v>
      </c>
      <c r="I30" s="12">
        <f>SUM(I27:I29)</f>
        <v>126698000000</v>
      </c>
      <c r="J30" s="12">
        <f t="shared" ref="J30:R30" si="6">SUM(J27:J29)</f>
        <v>0</v>
      </c>
      <c r="K30" s="12">
        <f t="shared" si="6"/>
        <v>0</v>
      </c>
      <c r="L30" s="12">
        <f t="shared" si="6"/>
        <v>126698000000</v>
      </c>
      <c r="M30" s="12">
        <f t="shared" si="6"/>
        <v>0</v>
      </c>
      <c r="N30" s="12">
        <f t="shared" si="6"/>
        <v>124668927920.64999</v>
      </c>
      <c r="O30" s="12">
        <f t="shared" si="6"/>
        <v>2029072079.3499999</v>
      </c>
      <c r="P30" s="12">
        <f t="shared" si="6"/>
        <v>114992679774.64999</v>
      </c>
      <c r="Q30" s="12">
        <f t="shared" si="6"/>
        <v>363936345.64999998</v>
      </c>
      <c r="R30" s="12">
        <f t="shared" si="6"/>
        <v>304394652.64999998</v>
      </c>
      <c r="S30" s="18">
        <f t="shared" si="0"/>
        <v>11705320225.350006</v>
      </c>
      <c r="T30" s="19">
        <f t="shared" si="1"/>
        <v>0.9076124309353738</v>
      </c>
      <c r="U30" s="19">
        <f t="shared" si="2"/>
        <v>2.8724711175393451E-3</v>
      </c>
      <c r="V30" s="19">
        <f t="shared" si="3"/>
        <v>2.4025213708977252E-3</v>
      </c>
    </row>
    <row r="31" spans="1:22" ht="89.25" customHeight="1" thickTop="1" thickBot="1">
      <c r="A31" s="5" t="s">
        <v>21</v>
      </c>
      <c r="B31" s="5" t="s">
        <v>44</v>
      </c>
      <c r="C31" s="5" t="s">
        <v>23</v>
      </c>
      <c r="D31" s="5" t="s">
        <v>8</v>
      </c>
      <c r="E31" s="5" t="s">
        <v>9</v>
      </c>
      <c r="F31" s="5" t="s">
        <v>10</v>
      </c>
      <c r="G31" s="5" t="s">
        <v>11</v>
      </c>
      <c r="H31" s="6" t="s">
        <v>45</v>
      </c>
      <c r="I31" s="7">
        <v>3871000000</v>
      </c>
      <c r="J31" s="7">
        <v>0</v>
      </c>
      <c r="K31" s="7">
        <v>0</v>
      </c>
      <c r="L31" s="7">
        <v>3871000000</v>
      </c>
      <c r="M31" s="7">
        <v>0</v>
      </c>
      <c r="N31" s="7">
        <v>3103317941</v>
      </c>
      <c r="O31" s="7">
        <v>767682059</v>
      </c>
      <c r="P31" s="7">
        <v>1219938392</v>
      </c>
      <c r="Q31" s="7">
        <v>62879333</v>
      </c>
      <c r="R31" s="7">
        <v>57979333</v>
      </c>
      <c r="S31" s="10">
        <f t="shared" si="0"/>
        <v>2651061608</v>
      </c>
      <c r="T31" s="11">
        <f t="shared" si="1"/>
        <v>0.31514812503229139</v>
      </c>
      <c r="U31" s="11">
        <f t="shared" si="2"/>
        <v>1.6243692327563938E-2</v>
      </c>
      <c r="V31" s="11">
        <f t="shared" si="3"/>
        <v>1.497786954275381E-2</v>
      </c>
    </row>
    <row r="32" spans="1:22" ht="38.25" customHeight="1" thickTop="1" thickBot="1">
      <c r="A32" s="8" t="s">
        <v>21</v>
      </c>
      <c r="B32" s="8"/>
      <c r="C32" s="8"/>
      <c r="D32" s="8"/>
      <c r="E32" s="8"/>
      <c r="F32" s="8"/>
      <c r="G32" s="8"/>
      <c r="H32" s="9" t="s">
        <v>62</v>
      </c>
      <c r="I32" s="12">
        <f>+I31</f>
        <v>3871000000</v>
      </c>
      <c r="J32" s="12">
        <f t="shared" ref="J32:R32" si="7">+J31</f>
        <v>0</v>
      </c>
      <c r="K32" s="12">
        <f t="shared" si="7"/>
        <v>0</v>
      </c>
      <c r="L32" s="12">
        <f t="shared" si="7"/>
        <v>3871000000</v>
      </c>
      <c r="M32" s="12">
        <f t="shared" si="7"/>
        <v>0</v>
      </c>
      <c r="N32" s="12">
        <f t="shared" si="7"/>
        <v>3103317941</v>
      </c>
      <c r="O32" s="12">
        <f t="shared" si="7"/>
        <v>767682059</v>
      </c>
      <c r="P32" s="12">
        <f t="shared" si="7"/>
        <v>1219938392</v>
      </c>
      <c r="Q32" s="12">
        <f t="shared" si="7"/>
        <v>62879333</v>
      </c>
      <c r="R32" s="12">
        <f t="shared" si="7"/>
        <v>57979333</v>
      </c>
      <c r="S32" s="18">
        <f t="shared" si="0"/>
        <v>2651061608</v>
      </c>
      <c r="T32" s="19">
        <f t="shared" si="1"/>
        <v>0.31514812503229139</v>
      </c>
      <c r="U32" s="19">
        <f t="shared" si="2"/>
        <v>1.6243692327563938E-2</v>
      </c>
      <c r="V32" s="19">
        <f t="shared" si="3"/>
        <v>1.497786954275381E-2</v>
      </c>
    </row>
    <row r="33" spans="1:22" ht="37.5" customHeight="1" thickTop="1" thickBot="1">
      <c r="A33" s="5"/>
      <c r="B33" s="5"/>
      <c r="C33" s="5"/>
      <c r="D33" s="5"/>
      <c r="E33" s="5"/>
      <c r="F33" s="5"/>
      <c r="G33" s="5"/>
      <c r="H33" s="22" t="s">
        <v>58</v>
      </c>
      <c r="I33" s="7">
        <f>+I9+I26+I30+I32</f>
        <v>192599920000</v>
      </c>
      <c r="J33" s="7">
        <f t="shared" ref="J33:R33" si="8">+J9+J26+J30+J32</f>
        <v>0</v>
      </c>
      <c r="K33" s="7">
        <f t="shared" si="8"/>
        <v>0</v>
      </c>
      <c r="L33" s="7">
        <f t="shared" si="8"/>
        <v>192599920000</v>
      </c>
      <c r="M33" s="7">
        <f t="shared" si="8"/>
        <v>0</v>
      </c>
      <c r="N33" s="7">
        <f t="shared" si="8"/>
        <v>184223757780.66998</v>
      </c>
      <c r="O33" s="7">
        <f t="shared" si="8"/>
        <v>8376162219.3299999</v>
      </c>
      <c r="P33" s="7">
        <f t="shared" si="8"/>
        <v>141795403331.23999</v>
      </c>
      <c r="Q33" s="7">
        <f t="shared" si="8"/>
        <v>1731797943.5500002</v>
      </c>
      <c r="R33" s="7">
        <f t="shared" si="8"/>
        <v>1591250247.5500002</v>
      </c>
      <c r="S33" s="10">
        <f t="shared" si="0"/>
        <v>50804516668.76001</v>
      </c>
      <c r="T33" s="11">
        <f t="shared" si="1"/>
        <v>0.73621735321198467</v>
      </c>
      <c r="U33" s="11">
        <f t="shared" si="2"/>
        <v>8.9916856847604108E-3</v>
      </c>
      <c r="V33" s="11">
        <f t="shared" si="3"/>
        <v>8.2619465654502882E-3</v>
      </c>
    </row>
    <row r="34" spans="1:22" ht="29.25" customHeight="1" thickTop="1">
      <c r="A34" s="3" t="s">
        <v>55</v>
      </c>
      <c r="B34" s="17"/>
      <c r="C34" s="17"/>
      <c r="D34" s="17"/>
      <c r="E34" s="3"/>
      <c r="F34" s="3"/>
      <c r="G34" s="3"/>
      <c r="H34" s="3"/>
      <c r="I34" s="3"/>
      <c r="J34" s="17"/>
      <c r="K34" s="17"/>
      <c r="L34" s="17"/>
      <c r="M34" s="17"/>
      <c r="N34" s="17"/>
      <c r="O34" s="17"/>
      <c r="Q34" s="13"/>
      <c r="R34" s="13"/>
      <c r="S34" s="14"/>
      <c r="T34" s="15"/>
      <c r="U34" s="15"/>
      <c r="V34" s="15"/>
    </row>
    <row r="35" spans="1:22" ht="13.5" customHeight="1">
      <c r="A35" s="3" t="s">
        <v>56</v>
      </c>
      <c r="B35" s="17"/>
      <c r="C35" s="17"/>
      <c r="D35" s="17"/>
      <c r="E35" s="3"/>
      <c r="F35" s="3"/>
      <c r="G35" s="3"/>
      <c r="H35" s="3"/>
      <c r="I35" s="3"/>
      <c r="J35" s="17"/>
      <c r="K35" s="17"/>
      <c r="L35" s="17"/>
      <c r="M35" s="17"/>
      <c r="N35" s="17"/>
      <c r="O35" s="17"/>
      <c r="Q35" s="13"/>
      <c r="R35" s="13"/>
      <c r="S35" s="14"/>
      <c r="T35" s="15"/>
      <c r="U35" s="15"/>
      <c r="V35" s="15"/>
    </row>
    <row r="36" spans="1:22">
      <c r="A36" s="3" t="s">
        <v>57</v>
      </c>
      <c r="B36" s="17"/>
      <c r="C36" s="17"/>
      <c r="D36" s="17"/>
      <c r="E36" s="3"/>
      <c r="F36" s="3"/>
      <c r="G36" s="3"/>
      <c r="H36" s="3"/>
      <c r="I36" s="3"/>
      <c r="J36" s="17"/>
      <c r="K36" s="17"/>
      <c r="L36" s="17"/>
      <c r="M36" s="17"/>
      <c r="N36" s="17"/>
      <c r="O36" s="17"/>
      <c r="Q36" s="13"/>
      <c r="R36" s="13"/>
      <c r="S36" s="14"/>
      <c r="T36" s="15"/>
      <c r="U36" s="15"/>
      <c r="V36" s="15"/>
    </row>
    <row r="37" spans="1:22">
      <c r="A37" s="4"/>
      <c r="B37" s="4"/>
      <c r="C37" s="4"/>
      <c r="D37" s="4"/>
      <c r="E37" s="4"/>
      <c r="F37" s="4"/>
      <c r="G37" s="4"/>
      <c r="H37" s="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  <c r="T37" s="15"/>
      <c r="U37" s="15"/>
      <c r="V37" s="15"/>
    </row>
    <row r="38" spans="1:22">
      <c r="A38" s="4"/>
      <c r="B38" s="4"/>
      <c r="C38" s="4"/>
      <c r="D38" s="4"/>
      <c r="E38" s="4"/>
      <c r="F38" s="4"/>
      <c r="G38" s="4"/>
      <c r="H38" s="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 s="15"/>
      <c r="U38" s="15"/>
      <c r="V38" s="15"/>
    </row>
    <row r="39" spans="1:22">
      <c r="A39" s="4"/>
      <c r="B39" s="4"/>
      <c r="C39" s="4"/>
      <c r="D39" s="4"/>
      <c r="E39" s="4"/>
      <c r="F39" s="4"/>
      <c r="G39" s="4"/>
      <c r="H39" s="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15"/>
      <c r="U39" s="15"/>
      <c r="V39" s="15"/>
    </row>
    <row r="40" spans="1:22">
      <c r="A40" s="4"/>
      <c r="B40" s="4"/>
      <c r="C40" s="4"/>
      <c r="D40" s="4"/>
      <c r="E40" s="4"/>
      <c r="F40" s="4"/>
      <c r="G40" s="4"/>
      <c r="H40" s="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  <c r="T40" s="15"/>
      <c r="U40" s="15"/>
      <c r="V40" s="15"/>
    </row>
    <row r="41" spans="1:22">
      <c r="A41" s="4"/>
      <c r="B41" s="4"/>
      <c r="C41" s="4"/>
      <c r="D41" s="4"/>
      <c r="E41" s="4"/>
      <c r="F41" s="4"/>
      <c r="G41" s="4"/>
      <c r="H41" s="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  <c r="T41" s="15"/>
      <c r="U41" s="15"/>
      <c r="V41" s="15"/>
    </row>
    <row r="42" spans="1:22">
      <c r="A42" s="4"/>
      <c r="B42" s="4"/>
      <c r="C42" s="4"/>
      <c r="D42" s="4"/>
      <c r="E42" s="4"/>
      <c r="F42" s="4"/>
      <c r="G42" s="4"/>
      <c r="H42" s="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  <c r="T42" s="15"/>
      <c r="U42" s="15"/>
      <c r="V42" s="15"/>
    </row>
    <row r="43" spans="1:22">
      <c r="A43" s="4"/>
      <c r="B43" s="4"/>
      <c r="C43" s="4"/>
      <c r="D43" s="4"/>
      <c r="E43" s="4"/>
      <c r="F43" s="4"/>
      <c r="G43" s="4"/>
      <c r="H43" s="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5"/>
      <c r="U43" s="15"/>
      <c r="V43" s="15"/>
    </row>
    <row r="44" spans="1:22">
      <c r="A44" s="4"/>
      <c r="B44" s="4"/>
      <c r="C44" s="4"/>
      <c r="D44" s="4"/>
      <c r="E44" s="4"/>
      <c r="F44" s="4"/>
      <c r="G44" s="4"/>
      <c r="H44" s="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/>
      <c r="T44" s="15"/>
      <c r="U44" s="15"/>
      <c r="V44" s="15"/>
    </row>
    <row r="45" spans="1:22">
      <c r="A45" s="4"/>
      <c r="B45" s="4"/>
      <c r="C45" s="4"/>
      <c r="D45" s="4"/>
      <c r="E45" s="4"/>
      <c r="F45" s="4"/>
      <c r="G45" s="4"/>
      <c r="H45" s="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  <c r="T45" s="15"/>
      <c r="U45" s="15"/>
      <c r="V45" s="15"/>
    </row>
    <row r="46" spans="1:22">
      <c r="A46" s="4"/>
      <c r="B46" s="4"/>
      <c r="C46" s="4"/>
      <c r="D46" s="4"/>
      <c r="E46" s="4"/>
      <c r="F46" s="4"/>
      <c r="G46" s="4"/>
      <c r="H46" s="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5"/>
      <c r="U46" s="15"/>
      <c r="V46" s="15"/>
    </row>
    <row r="47" spans="1:22">
      <c r="A47" s="4"/>
      <c r="B47" s="4"/>
      <c r="C47" s="4"/>
      <c r="D47" s="4"/>
      <c r="E47" s="4"/>
      <c r="F47" s="4"/>
      <c r="G47" s="4"/>
      <c r="H47" s="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/>
      <c r="T47" s="15"/>
      <c r="U47" s="15"/>
      <c r="V47" s="15"/>
    </row>
    <row r="48" spans="1:22"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/>
      <c r="T48" s="14"/>
      <c r="U48" s="14"/>
      <c r="V48" s="14"/>
    </row>
    <row r="49" spans="9:22"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  <c r="T49" s="14"/>
      <c r="U49" s="14"/>
      <c r="V49" s="14"/>
    </row>
    <row r="50" spans="9:22"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9:22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9:22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9:22"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9:22"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9:22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9:22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9:22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</sheetData>
  <mergeCells count="3">
    <mergeCell ref="A1:V1"/>
    <mergeCell ref="A2:V2"/>
    <mergeCell ref="A3:V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 INVERSIÓN</vt:lpstr>
      <vt:lpstr>'EJECUCIÓN 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2017-04-04T20:57:53Z</cp:lastPrinted>
  <dcterms:created xsi:type="dcterms:W3CDTF">2017-04-03T13:24:49Z</dcterms:created>
  <dcterms:modified xsi:type="dcterms:W3CDTF">2017-04-05T14:35:29Z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