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moreno\AppData\Local\Microsoft\Windows\INetCache\Content.Outlook\RWPZW60Z\"/>
    </mc:Choice>
  </mc:AlternateContent>
  <bookViews>
    <workbookView xWindow="240" yWindow="120" windowWidth="18060" windowHeight="7050"/>
  </bookViews>
  <sheets>
    <sheet name="INVERSIÓN" sheetId="1" r:id="rId1"/>
  </sheets>
  <definedNames>
    <definedName name="_xlnm.Print_Titles" localSheetId="0">INVERSIÓN!$5:$5</definedName>
  </definedNames>
  <calcPr calcId="152511"/>
</workbook>
</file>

<file path=xl/calcChain.xml><?xml version="1.0" encoding="utf-8"?>
<calcChain xmlns="http://schemas.openxmlformats.org/spreadsheetml/2006/main">
  <c r="V31" i="1" l="1"/>
  <c r="U31" i="1"/>
  <c r="T31" i="1"/>
  <c r="S31" i="1"/>
  <c r="V29" i="1"/>
  <c r="U29" i="1"/>
  <c r="T29" i="1"/>
  <c r="S29" i="1"/>
  <c r="V28" i="1"/>
  <c r="U28" i="1"/>
  <c r="T28" i="1"/>
  <c r="S28" i="1"/>
  <c r="V27" i="1"/>
  <c r="U27" i="1"/>
  <c r="T27" i="1"/>
  <c r="S27" i="1"/>
  <c r="S26" i="1"/>
  <c r="V25" i="1"/>
  <c r="U25" i="1"/>
  <c r="T25" i="1"/>
  <c r="S25" i="1"/>
  <c r="V24" i="1"/>
  <c r="U24" i="1"/>
  <c r="T24" i="1"/>
  <c r="S24" i="1"/>
  <c r="V23" i="1"/>
  <c r="U23" i="1"/>
  <c r="T23" i="1"/>
  <c r="S23" i="1"/>
  <c r="V22" i="1"/>
  <c r="U22" i="1"/>
  <c r="T22" i="1"/>
  <c r="S22" i="1"/>
  <c r="V21" i="1"/>
  <c r="U21" i="1"/>
  <c r="T21" i="1"/>
  <c r="S21" i="1"/>
  <c r="V20" i="1"/>
  <c r="U20" i="1"/>
  <c r="T20" i="1"/>
  <c r="S20" i="1"/>
  <c r="V19" i="1"/>
  <c r="U19" i="1"/>
  <c r="T19" i="1"/>
  <c r="S19" i="1"/>
  <c r="V18" i="1"/>
  <c r="U18" i="1"/>
  <c r="T18" i="1"/>
  <c r="S18" i="1"/>
  <c r="V17" i="1"/>
  <c r="U17" i="1"/>
  <c r="T17" i="1"/>
  <c r="S17" i="1"/>
  <c r="V16" i="1"/>
  <c r="U16" i="1"/>
  <c r="T16" i="1"/>
  <c r="S16" i="1"/>
  <c r="V15" i="1"/>
  <c r="U15" i="1"/>
  <c r="T15" i="1"/>
  <c r="S15" i="1"/>
  <c r="V14" i="1"/>
  <c r="U14" i="1"/>
  <c r="T14" i="1"/>
  <c r="S14" i="1"/>
  <c r="V13" i="1"/>
  <c r="U13" i="1"/>
  <c r="T13" i="1"/>
  <c r="S13" i="1"/>
  <c r="V12" i="1"/>
  <c r="U12" i="1"/>
  <c r="T12" i="1"/>
  <c r="S12" i="1"/>
  <c r="V11" i="1"/>
  <c r="U11" i="1"/>
  <c r="T11" i="1"/>
  <c r="S11" i="1"/>
  <c r="V10" i="1"/>
  <c r="U10" i="1"/>
  <c r="T10" i="1"/>
  <c r="S10" i="1"/>
  <c r="V8" i="1"/>
  <c r="U8" i="1"/>
  <c r="T8" i="1"/>
  <c r="S8" i="1"/>
  <c r="V7" i="1"/>
  <c r="U7" i="1"/>
  <c r="T7" i="1"/>
  <c r="S7" i="1"/>
  <c r="R32" i="1"/>
  <c r="Q32" i="1"/>
  <c r="P32" i="1"/>
  <c r="O32" i="1"/>
  <c r="N32" i="1"/>
  <c r="M32" i="1"/>
  <c r="L32" i="1"/>
  <c r="S32" i="1" s="1"/>
  <c r="K32" i="1"/>
  <c r="J32" i="1"/>
  <c r="I32" i="1"/>
  <c r="R30" i="1"/>
  <c r="Q30" i="1"/>
  <c r="P30" i="1"/>
  <c r="O30" i="1"/>
  <c r="N30" i="1"/>
  <c r="M30" i="1"/>
  <c r="L30" i="1"/>
  <c r="S30" i="1" s="1"/>
  <c r="K30" i="1"/>
  <c r="J30" i="1"/>
  <c r="I30" i="1"/>
  <c r="R26" i="1"/>
  <c r="Q26" i="1"/>
  <c r="P26" i="1"/>
  <c r="O26" i="1"/>
  <c r="N26" i="1"/>
  <c r="M26" i="1"/>
  <c r="L26" i="1"/>
  <c r="K26" i="1"/>
  <c r="J26" i="1"/>
  <c r="I26" i="1"/>
  <c r="R9" i="1"/>
  <c r="Q9" i="1"/>
  <c r="P9" i="1"/>
  <c r="P33" i="1" s="1"/>
  <c r="O9" i="1"/>
  <c r="N9" i="1"/>
  <c r="M9" i="1"/>
  <c r="L9" i="1"/>
  <c r="L33" i="1" s="1"/>
  <c r="S33" i="1" s="1"/>
  <c r="K9" i="1"/>
  <c r="J9" i="1"/>
  <c r="I9" i="1"/>
  <c r="J33" i="1" l="1"/>
  <c r="N33" i="1"/>
  <c r="K33" i="1"/>
  <c r="O33" i="1"/>
  <c r="U26" i="1"/>
  <c r="U32" i="1"/>
  <c r="T30" i="1"/>
  <c r="V26" i="1"/>
  <c r="V32" i="1"/>
  <c r="I33" i="1"/>
  <c r="M33" i="1"/>
  <c r="Q33" i="1"/>
  <c r="U33" i="1" s="1"/>
  <c r="U30" i="1"/>
  <c r="S9" i="1"/>
  <c r="V9" i="1"/>
  <c r="T26" i="1"/>
  <c r="V30" i="1"/>
  <c r="T32" i="1"/>
  <c r="T9" i="1"/>
  <c r="T33" i="1"/>
  <c r="R33" i="1"/>
  <c r="V33" i="1" s="1"/>
  <c r="U9" i="1"/>
  <c r="V6" i="1"/>
  <c r="U6" i="1"/>
  <c r="T6" i="1"/>
  <c r="S6" i="1"/>
</calcChain>
</file>

<file path=xl/sharedStrings.xml><?xml version="1.0" encoding="utf-8"?>
<sst xmlns="http://schemas.openxmlformats.org/spreadsheetml/2006/main" count="222" uniqueCount="74">
  <si>
    <t>TIPO</t>
  </si>
  <si>
    <t>CTA</t>
  </si>
  <si>
    <t>SUB
CTA</t>
  </si>
  <si>
    <t>OBJ</t>
  </si>
  <si>
    <t>FUENTE</t>
  </si>
  <si>
    <t>REC</t>
  </si>
  <si>
    <t>SIT</t>
  </si>
  <si>
    <t>DESCRIPCION</t>
  </si>
  <si>
    <t>1</t>
  </si>
  <si>
    <t>Nación</t>
  </si>
  <si>
    <t>10</t>
  </si>
  <si>
    <t>CSF</t>
  </si>
  <si>
    <t>4</t>
  </si>
  <si>
    <t>5</t>
  </si>
  <si>
    <t>9</t>
  </si>
  <si>
    <t>2</t>
  </si>
  <si>
    <t>3</t>
  </si>
  <si>
    <t>11</t>
  </si>
  <si>
    <t>SSF</t>
  </si>
  <si>
    <t>8</t>
  </si>
  <si>
    <t>6</t>
  </si>
  <si>
    <t>C</t>
  </si>
  <si>
    <t>3501</t>
  </si>
  <si>
    <t>0200</t>
  </si>
  <si>
    <t>IMPLANTACIÓN DE LA POLÍTICA DE INSERCIÓN EFECTIVA DE COLOMBIA EN LOS MERCADOS INTERNACIONALES</t>
  </si>
  <si>
    <t>13</t>
  </si>
  <si>
    <t>3502</t>
  </si>
  <si>
    <t>APOYO A PROYECTOS DEL FONDO DE MODERNIZACIÓN E INNOVACIÓN PARA LAS MICRO, PEQUEÑAS Y MEDIANAS EMPRESAS EN COLOMBIA</t>
  </si>
  <si>
    <t>APOYO A LA PROMOCION Y COMPETITIVIDAD TURISTICA LEY 1101 DE 2006 ANIVEL NACIONAL</t>
  </si>
  <si>
    <t>APOYO  TECNICO A LA POLITICA DE EMPRENDIMIENTO EN COLOMBIA</t>
  </si>
  <si>
    <t>IMPLEMENTACIÓN DE UNA ESTRATEGIA PARA PROMOVER EL CRECIMIENTO Y FORTALECIMIENTO DE LAS MICRO Y PEQUEÑAS EMPRESAS CON BASE EN EL APROVECHAMIENTO DEL MERCADO NACIONAL</t>
  </si>
  <si>
    <t>APOYO A LA POLITICA DE CONSOLIDACION DE LAS MICRO PEQUEÑAS Y MEDIANAS EMPRESAS A NIVEL NACIONAL</t>
  </si>
  <si>
    <t>ADMINISTRACIÓN DEL SUBSISTEMA NACIONAL DE LA CALIDAD.</t>
  </si>
  <si>
    <t>7</t>
  </si>
  <si>
    <t>IMPLEMENTACIÓN DE LA POLÍTICA DE PRODUCTIVIDAD Y COMPETITIVIDAD A TRAVÉS DE LAS COMISIONES REGIONALES DE COMPETITIVIDAD A NIVEL NACIONAL</t>
  </si>
  <si>
    <t>APOYO A LA POLÍTICA DE FORMALIZACIÓN EMPRESARIAL EN COLOMBIA</t>
  </si>
  <si>
    <t>ASISTENCIA A LA PROMOCIÓN Y COMPETITIVIDAD TURÍSTICA A NIVEL NACIONAL</t>
  </si>
  <si>
    <t>APOYO A LA TRANSFORMACION PRODUCTIVA DE SECTORES DE LA ECONOMIA PARA INCREMENTAR SU PRODUCTIVIDAD Y COMPETITIVIDAD A NIVEL NACIONAL</t>
  </si>
  <si>
    <t>FORTALECIMIENTO A LA POLITICA DE GENERACIÓN DE INGRESOS PARA GRUPOS DE ESPECIAL PROTECCION CONSTITUCIONAL A NIVEL NACIONAL</t>
  </si>
  <si>
    <t>12</t>
  </si>
  <si>
    <t>IMPLEMENTACIÓN ACCIÓNES QUE CONTRIBUYAN AL MEJORAMIENTO DE LA PRODUCTIVIDAD Y COMPETITIVIDAD NACIONAL</t>
  </si>
  <si>
    <t>3503</t>
  </si>
  <si>
    <t>IMPLANTACION Y DIFUSION DE UN NUEVO SISTEMA  DE CONTABILIDAD CON REFERENTE INTERNACIONAL A NIVEL NACIONAL</t>
  </si>
  <si>
    <t>APLICACIÓN  Y CONVERGENCIA HACIA ESTANDARES INTERNACIONALES DE INFORMACION FINANCIERA Y DE ASEGURAMIENTO DE LA INFORMACION A NIVEL NACIONAL</t>
  </si>
  <si>
    <t>3599</t>
  </si>
  <si>
    <t>FORTALECIMIENTO INSTITUCIONAL A TRAVÉS DE LA ARTICULACIÓN DE LOS PROCESOS CON LA INFRAESTRUCTURA TECNOLÓGICA Y DE INFORMACIÓN PARA EL MINISTERIO DE COMERCIO, INDUSTRIA Y TURISMO.</t>
  </si>
  <si>
    <t>16</t>
  </si>
  <si>
    <t>IMPLANTACION DEL PROGRAMA DE APOYO INTEGRAL PARA LOS USUARIOS DE COMERCIO EXTERIOR</t>
  </si>
  <si>
    <t>MINISTERIO DE COMERCIO INDUSTRIA Y TURISMO</t>
  </si>
  <si>
    <t>INFORME DE EJECUCIÓN PRESUPUESTAL ACUMULADA CON CORTE AL 28 DE FEBRERO DE 2017</t>
  </si>
  <si>
    <t>GENERADO: MARZO 01 DE 2017</t>
  </si>
  <si>
    <t>COMP/ APR</t>
  </si>
  <si>
    <t>OBLIG/ APR</t>
  </si>
  <si>
    <t>PAGO/ APR</t>
  </si>
  <si>
    <t>Fuente :Sistema Integrado de Información Financiera SIIF Nación</t>
  </si>
  <si>
    <t>Nota1:Ley No.1815 del 7 de Diciembre de 2016 " Por la cual se decreta el presupuesto de rentas y recursos de capital y ley de apropiaciones para la Vigencia Fiscal del 1° de Enero al 31 de Diciembre de 2017"</t>
  </si>
  <si>
    <t>Nota2: Decreto No. 2170 del 27 de Diciembre de 2016 " Por el cual se liquida el Presupuesto General de La Nación para la vigencia fiscal de 2017, se detallan las apropiaciones y se clasifican y definen los gastos "</t>
  </si>
  <si>
    <t xml:space="preserve">VICEMINISTERIO DE COMERCIO EXTERIOR </t>
  </si>
  <si>
    <t xml:space="preserve">VICEMINISTERIO DE DESARROLLO EMPRESARIAL </t>
  </si>
  <si>
    <t>VICEMINISTERIO DE TURISMO</t>
  </si>
  <si>
    <t xml:space="preserve">SECRETARIA GENERAL </t>
  </si>
  <si>
    <t xml:space="preserve">GASTOS DE INVERSIÓN </t>
  </si>
  <si>
    <t xml:space="preserve">TOTAL EJECUCIÓN GASTOS DE INVERSION </t>
  </si>
  <si>
    <t>APR. ADICIONADA ($)</t>
  </si>
  <si>
    <t>APR. REDUCIDA ($)</t>
  </si>
  <si>
    <t>APR BLOQUEADA ($)</t>
  </si>
  <si>
    <t>APR. DISPONIBLE           ($)</t>
  </si>
  <si>
    <t>APROPIACIÓN SIN COMPROMETER           ($)</t>
  </si>
  <si>
    <t xml:space="preserve">     APR. INICIAL           ($)</t>
  </si>
  <si>
    <t xml:space="preserve">    APR. VIGENTE            ($)</t>
  </si>
  <si>
    <t xml:space="preserve">                CDP                      ($)</t>
  </si>
  <si>
    <t xml:space="preserve">       COMPROMISO         ($)</t>
  </si>
  <si>
    <t xml:space="preserve">       OBLIGACION         ($)</t>
  </si>
  <si>
    <t xml:space="preserve">          PAGOS                      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</si>
</sst>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1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Times New Roman"/>
      <family val="1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  <border>
      <left style="thick">
        <color rgb="FFD3D3D3"/>
      </left>
      <right style="thick">
        <color rgb="FFD3D3D3"/>
      </right>
      <top style="thick">
        <color rgb="FFD3D3D3"/>
      </top>
      <bottom/>
      <diagonal/>
    </border>
    <border>
      <left style="thick">
        <color rgb="FFD3D3D3"/>
      </left>
      <right/>
      <top/>
      <bottom style="thick">
        <color rgb="FFD3D3D3"/>
      </bottom>
      <diagonal/>
    </border>
    <border>
      <left/>
      <right style="thick">
        <color rgb="FFD3D3D3"/>
      </right>
      <top/>
      <bottom style="thick">
        <color rgb="FFD3D3D3"/>
      </bottom>
      <diagonal/>
    </border>
  </borders>
  <cellStyleXfs count="1">
    <xf numFmtId="0" fontId="0" fillId="0" borderId="0"/>
  </cellStyleXfs>
  <cellXfs count="38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10" fontId="1" fillId="0" borderId="0" xfId="0" applyNumberFormat="1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6" fillId="0" borderId="1" xfId="0" applyNumberFormat="1" applyFont="1" applyFill="1" applyBorder="1" applyAlignment="1">
      <alignment horizontal="center" vertical="center" wrapText="1" readingOrder="1"/>
    </xf>
    <xf numFmtId="0" fontId="6" fillId="0" borderId="1" xfId="0" applyNumberFormat="1" applyFont="1" applyFill="1" applyBorder="1" applyAlignment="1">
      <alignment horizontal="left" vertical="center" wrapText="1" readingOrder="1"/>
    </xf>
    <xf numFmtId="164" fontId="6" fillId="0" borderId="1" xfId="0" applyNumberFormat="1" applyFont="1" applyFill="1" applyBorder="1" applyAlignment="1">
      <alignment horizontal="right" vertical="center" wrapText="1" readingOrder="1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0" fontId="9" fillId="0" borderId="0" xfId="0" applyFont="1" applyFill="1" applyBorder="1"/>
    <xf numFmtId="0" fontId="5" fillId="0" borderId="0" xfId="0" applyFont="1" applyFill="1" applyBorder="1"/>
    <xf numFmtId="0" fontId="10" fillId="2" borderId="1" xfId="0" applyFont="1" applyFill="1" applyBorder="1" applyAlignment="1">
      <alignment horizontal="centerContinuous" vertical="center" wrapText="1"/>
    </xf>
    <xf numFmtId="0" fontId="4" fillId="2" borderId="1" xfId="0" applyNumberFormat="1" applyFont="1" applyFill="1" applyBorder="1" applyAlignment="1">
      <alignment horizontal="left" vertical="center" wrapText="1" readingOrder="1"/>
    </xf>
    <xf numFmtId="164" fontId="4" fillId="2" borderId="1" xfId="0" applyNumberFormat="1" applyFont="1" applyFill="1" applyBorder="1" applyAlignment="1">
      <alignment horizontal="right" vertical="center" wrapText="1" readingOrder="1"/>
    </xf>
    <xf numFmtId="0" fontId="4" fillId="2" borderId="3" xfId="0" applyNumberFormat="1" applyFont="1" applyFill="1" applyBorder="1" applyAlignment="1">
      <alignment horizontal="center" vertical="center" wrapText="1" readingOrder="1"/>
    </xf>
    <xf numFmtId="0" fontId="4" fillId="2" borderId="3" xfId="0" applyNumberFormat="1" applyFont="1" applyFill="1" applyBorder="1" applyAlignment="1">
      <alignment horizontal="left" vertical="center" wrapText="1" readingOrder="1"/>
    </xf>
    <xf numFmtId="164" fontId="4" fillId="2" borderId="3" xfId="0" applyNumberFormat="1" applyFont="1" applyFill="1" applyBorder="1" applyAlignment="1">
      <alignment horizontal="right" vertical="center" wrapText="1" readingOrder="1"/>
    </xf>
    <xf numFmtId="165" fontId="5" fillId="0" borderId="1" xfId="0" applyNumberFormat="1" applyFont="1" applyFill="1" applyBorder="1" applyAlignment="1">
      <alignment horizontal="right" vertical="center" wrapText="1"/>
    </xf>
    <xf numFmtId="10" fontId="5" fillId="0" borderId="1" xfId="0" applyNumberFormat="1" applyFont="1" applyFill="1" applyBorder="1" applyAlignment="1">
      <alignment horizontal="right" vertical="center" wrapText="1"/>
    </xf>
    <xf numFmtId="165" fontId="10" fillId="2" borderId="1" xfId="0" applyNumberFormat="1" applyFont="1" applyFill="1" applyBorder="1" applyAlignment="1">
      <alignment horizontal="right" vertical="center" wrapText="1"/>
    </xf>
    <xf numFmtId="10" fontId="10" fillId="2" borderId="1" xfId="0" applyNumberFormat="1" applyFont="1" applyFill="1" applyBorder="1" applyAlignment="1">
      <alignment horizontal="right" vertical="center" wrapText="1"/>
    </xf>
    <xf numFmtId="165" fontId="10" fillId="2" borderId="3" xfId="0" applyNumberFormat="1" applyFont="1" applyFill="1" applyBorder="1" applyAlignment="1">
      <alignment horizontal="right" vertical="center" wrapText="1"/>
    </xf>
    <xf numFmtId="10" fontId="10" fillId="2" borderId="3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/>
    </xf>
    <xf numFmtId="10" fontId="1" fillId="0" borderId="0" xfId="0" applyNumberFormat="1" applyFont="1" applyFill="1" applyBorder="1" applyAlignment="1">
      <alignment horizontal="right"/>
    </xf>
    <xf numFmtId="0" fontId="6" fillId="3" borderId="4" xfId="0" applyNumberFormat="1" applyFont="1" applyFill="1" applyBorder="1" applyAlignment="1">
      <alignment horizontal="center" vertical="center" wrapText="1" readingOrder="1"/>
    </xf>
    <xf numFmtId="0" fontId="6" fillId="3" borderId="2" xfId="0" applyNumberFormat="1" applyFont="1" applyFill="1" applyBorder="1" applyAlignment="1">
      <alignment horizontal="center" vertical="center" wrapText="1" readingOrder="1"/>
    </xf>
    <xf numFmtId="0" fontId="4" fillId="3" borderId="2" xfId="0" applyNumberFormat="1" applyFont="1" applyFill="1" applyBorder="1" applyAlignment="1">
      <alignment horizontal="left" vertical="center" wrapText="1" readingOrder="1"/>
    </xf>
    <xf numFmtId="164" fontId="6" fillId="3" borderId="2" xfId="0" applyNumberFormat="1" applyFont="1" applyFill="1" applyBorder="1" applyAlignment="1">
      <alignment horizontal="right" vertical="center" wrapText="1" readingOrder="1"/>
    </xf>
    <xf numFmtId="165" fontId="5" fillId="3" borderId="2" xfId="0" applyNumberFormat="1" applyFont="1" applyFill="1" applyBorder="1" applyAlignment="1">
      <alignment horizontal="right" vertical="center" wrapText="1"/>
    </xf>
    <xf numFmtId="10" fontId="5" fillId="3" borderId="2" xfId="0" applyNumberFormat="1" applyFont="1" applyFill="1" applyBorder="1" applyAlignment="1">
      <alignment horizontal="right" vertical="center" wrapText="1"/>
    </xf>
    <xf numFmtId="10" fontId="5" fillId="3" borderId="5" xfId="0" applyNumberFormat="1" applyFont="1" applyFill="1" applyBorder="1" applyAlignment="1">
      <alignment horizontal="right" vertical="center" wrapText="1"/>
    </xf>
    <xf numFmtId="0" fontId="7" fillId="0" borderId="0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7"/>
  <sheetViews>
    <sheetView showGridLines="0" tabSelected="1" workbookViewId="0">
      <selection activeCell="W8" sqref="W8"/>
    </sheetView>
  </sheetViews>
  <sheetFormatPr baseColWidth="10" defaultRowHeight="15"/>
  <cols>
    <col min="1" max="1" width="4.5703125" customWidth="1"/>
    <col min="2" max="2" width="4.42578125" customWidth="1"/>
    <col min="3" max="3" width="5" customWidth="1"/>
    <col min="4" max="4" width="4.5703125" customWidth="1"/>
    <col min="5" max="5" width="8.140625" customWidth="1"/>
    <col min="6" max="6" width="3.85546875" customWidth="1"/>
    <col min="7" max="7" width="4.5703125" customWidth="1"/>
    <col min="8" max="8" width="27.5703125" customWidth="1"/>
    <col min="9" max="9" width="16" customWidth="1"/>
    <col min="10" max="10" width="14.85546875" customWidth="1"/>
    <col min="11" max="11" width="14.42578125" customWidth="1"/>
    <col min="12" max="12" width="16.85546875" customWidth="1"/>
    <col min="13" max="13" width="14.5703125" customWidth="1"/>
    <col min="14" max="14" width="16.140625" customWidth="1"/>
    <col min="15" max="15" width="16.42578125" customWidth="1"/>
    <col min="16" max="16" width="16.140625" customWidth="1"/>
    <col min="17" max="17" width="14.7109375" customWidth="1"/>
    <col min="18" max="18" width="13.5703125" customWidth="1"/>
    <col min="19" max="19" width="15.5703125" customWidth="1"/>
    <col min="20" max="20" width="7.42578125" customWidth="1"/>
    <col min="21" max="21" width="6.140625" customWidth="1"/>
    <col min="22" max="22" width="5.7109375" customWidth="1"/>
  </cols>
  <sheetData>
    <row r="1" spans="1:22">
      <c r="A1" s="33" t="s">
        <v>48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</row>
    <row r="2" spans="1:22">
      <c r="A2" s="33" t="s">
        <v>49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</row>
    <row r="3" spans="1:22">
      <c r="A3" s="33" t="s">
        <v>61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</row>
    <row r="4" spans="1:22" ht="15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36" t="s">
        <v>50</v>
      </c>
      <c r="T4" s="36"/>
      <c r="U4" s="36"/>
      <c r="V4" s="36"/>
    </row>
    <row r="5" spans="1:22" ht="37.5" customHeight="1" thickTop="1" thickBot="1">
      <c r="A5" s="9" t="s">
        <v>0</v>
      </c>
      <c r="B5" s="9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68</v>
      </c>
      <c r="J5" s="9" t="s">
        <v>63</v>
      </c>
      <c r="K5" s="9" t="s">
        <v>64</v>
      </c>
      <c r="L5" s="9" t="s">
        <v>69</v>
      </c>
      <c r="M5" s="9" t="s">
        <v>65</v>
      </c>
      <c r="N5" s="9" t="s">
        <v>70</v>
      </c>
      <c r="O5" s="9" t="s">
        <v>66</v>
      </c>
      <c r="P5" s="9" t="s">
        <v>71</v>
      </c>
      <c r="Q5" s="9" t="s">
        <v>72</v>
      </c>
      <c r="R5" s="37" t="s">
        <v>73</v>
      </c>
      <c r="S5" s="12" t="s">
        <v>67</v>
      </c>
      <c r="T5" s="12" t="s">
        <v>51</v>
      </c>
      <c r="U5" s="12" t="s">
        <v>52</v>
      </c>
      <c r="V5" s="12" t="s">
        <v>53</v>
      </c>
    </row>
    <row r="6" spans="1:22" ht="45" customHeight="1" thickTop="1" thickBot="1">
      <c r="A6" s="6" t="s">
        <v>21</v>
      </c>
      <c r="B6" s="6" t="s">
        <v>22</v>
      </c>
      <c r="C6" s="6" t="s">
        <v>23</v>
      </c>
      <c r="D6" s="6" t="s">
        <v>8</v>
      </c>
      <c r="E6" s="6" t="s">
        <v>9</v>
      </c>
      <c r="F6" s="6" t="s">
        <v>10</v>
      </c>
      <c r="G6" s="6" t="s">
        <v>11</v>
      </c>
      <c r="H6" s="7" t="s">
        <v>24</v>
      </c>
      <c r="I6" s="8">
        <v>2548500000</v>
      </c>
      <c r="J6" s="8">
        <v>0</v>
      </c>
      <c r="K6" s="8">
        <v>0</v>
      </c>
      <c r="L6" s="8">
        <v>2548500000</v>
      </c>
      <c r="M6" s="8">
        <v>0</v>
      </c>
      <c r="N6" s="8">
        <v>2538857404</v>
      </c>
      <c r="O6" s="8">
        <v>9642596</v>
      </c>
      <c r="P6" s="8">
        <v>2392555392.5</v>
      </c>
      <c r="Q6" s="8">
        <v>179854300.5</v>
      </c>
      <c r="R6" s="8">
        <v>151417045.5</v>
      </c>
      <c r="S6" s="18">
        <f>+L6-P6</f>
        <v>155944607.5</v>
      </c>
      <c r="T6" s="19">
        <f>+P6/L6</f>
        <v>0.93880925740631749</v>
      </c>
      <c r="U6" s="19">
        <f>+Q6/L6</f>
        <v>7.057261153619776E-2</v>
      </c>
      <c r="V6" s="19">
        <f>+R6/L6</f>
        <v>5.9414183048852265E-2</v>
      </c>
    </row>
    <row r="7" spans="1:22" ht="63" customHeight="1" thickTop="1" thickBot="1">
      <c r="A7" s="3" t="s">
        <v>21</v>
      </c>
      <c r="B7" s="3" t="s">
        <v>22</v>
      </c>
      <c r="C7" s="3" t="s">
        <v>23</v>
      </c>
      <c r="D7" s="3" t="s">
        <v>8</v>
      </c>
      <c r="E7" s="3" t="s">
        <v>9</v>
      </c>
      <c r="F7" s="3" t="s">
        <v>46</v>
      </c>
      <c r="G7" s="3" t="s">
        <v>18</v>
      </c>
      <c r="H7" s="4" t="s">
        <v>47</v>
      </c>
      <c r="I7" s="5">
        <v>3979920000</v>
      </c>
      <c r="J7" s="5">
        <v>0</v>
      </c>
      <c r="K7" s="5">
        <v>0</v>
      </c>
      <c r="L7" s="5">
        <v>3979920000</v>
      </c>
      <c r="M7" s="5">
        <v>0</v>
      </c>
      <c r="N7" s="5">
        <v>3313936157.6900001</v>
      </c>
      <c r="O7" s="5">
        <v>665983842.30999994</v>
      </c>
      <c r="P7" s="5">
        <v>2259438193.6900001</v>
      </c>
      <c r="Q7" s="5">
        <v>127554941</v>
      </c>
      <c r="R7" s="5">
        <v>117072062</v>
      </c>
      <c r="S7" s="18">
        <f t="shared" ref="S7:S33" si="0">+L7-P7</f>
        <v>1720481806.3099999</v>
      </c>
      <c r="T7" s="19">
        <f t="shared" ref="T7:T33" si="1">+P7/L7</f>
        <v>0.56770944986080119</v>
      </c>
      <c r="U7" s="19">
        <f t="shared" ref="U7:U33" si="2">+Q7/L7</f>
        <v>3.2049624364308832E-2</v>
      </c>
      <c r="V7" s="19">
        <f t="shared" ref="V7:V33" si="3">+R7/L7</f>
        <v>2.9415682224768338E-2</v>
      </c>
    </row>
    <row r="8" spans="1:22" ht="66.75" customHeight="1" thickTop="1" thickBot="1">
      <c r="A8" s="6" t="s">
        <v>21</v>
      </c>
      <c r="B8" s="6" t="s">
        <v>22</v>
      </c>
      <c r="C8" s="6" t="s">
        <v>23</v>
      </c>
      <c r="D8" s="6" t="s">
        <v>8</v>
      </c>
      <c r="E8" s="6" t="s">
        <v>9</v>
      </c>
      <c r="F8" s="6" t="s">
        <v>25</v>
      </c>
      <c r="G8" s="6" t="s">
        <v>11</v>
      </c>
      <c r="H8" s="7" t="s">
        <v>24</v>
      </c>
      <c r="I8" s="8">
        <v>2548500000</v>
      </c>
      <c r="J8" s="8">
        <v>0</v>
      </c>
      <c r="K8" s="8">
        <v>0</v>
      </c>
      <c r="L8" s="8">
        <v>2548500000</v>
      </c>
      <c r="M8" s="8">
        <v>0</v>
      </c>
      <c r="N8" s="8">
        <v>444852271.36000001</v>
      </c>
      <c r="O8" s="8">
        <v>2103647728.6400001</v>
      </c>
      <c r="P8" s="8">
        <v>294498168</v>
      </c>
      <c r="Q8" s="8">
        <v>0</v>
      </c>
      <c r="R8" s="8">
        <v>0</v>
      </c>
      <c r="S8" s="18">
        <f t="shared" si="0"/>
        <v>2254001832</v>
      </c>
      <c r="T8" s="19">
        <f t="shared" si="1"/>
        <v>0.11555745261918776</v>
      </c>
      <c r="U8" s="19">
        <f t="shared" si="2"/>
        <v>0</v>
      </c>
      <c r="V8" s="19">
        <f t="shared" si="3"/>
        <v>0</v>
      </c>
    </row>
    <row r="9" spans="1:22" ht="66.75" customHeight="1" thickTop="1" thickBot="1">
      <c r="A9" s="9" t="s">
        <v>21</v>
      </c>
      <c r="B9" s="9"/>
      <c r="C9" s="9"/>
      <c r="D9" s="9"/>
      <c r="E9" s="9"/>
      <c r="F9" s="9"/>
      <c r="G9" s="9"/>
      <c r="H9" s="13" t="s">
        <v>57</v>
      </c>
      <c r="I9" s="14">
        <f>SUM(I6:I8)</f>
        <v>9076920000</v>
      </c>
      <c r="J9" s="14">
        <f t="shared" ref="J9:R9" si="4">SUM(J6:J8)</f>
        <v>0</v>
      </c>
      <c r="K9" s="14">
        <f t="shared" si="4"/>
        <v>0</v>
      </c>
      <c r="L9" s="14">
        <f t="shared" si="4"/>
        <v>9076920000</v>
      </c>
      <c r="M9" s="14">
        <f t="shared" si="4"/>
        <v>0</v>
      </c>
      <c r="N9" s="14">
        <f t="shared" si="4"/>
        <v>6297645833.0500002</v>
      </c>
      <c r="O9" s="14">
        <f t="shared" si="4"/>
        <v>2779274166.9499998</v>
      </c>
      <c r="P9" s="14">
        <f t="shared" si="4"/>
        <v>4946491754.1900005</v>
      </c>
      <c r="Q9" s="14">
        <f t="shared" si="4"/>
        <v>307409241.5</v>
      </c>
      <c r="R9" s="14">
        <f t="shared" si="4"/>
        <v>268489107.5</v>
      </c>
      <c r="S9" s="20">
        <f t="shared" si="0"/>
        <v>4130428245.8099995</v>
      </c>
      <c r="T9" s="21">
        <f t="shared" si="1"/>
        <v>0.54495266612353099</v>
      </c>
      <c r="U9" s="21">
        <f t="shared" si="2"/>
        <v>3.3867131306654683E-2</v>
      </c>
      <c r="V9" s="21">
        <f t="shared" si="3"/>
        <v>2.957931848027745E-2</v>
      </c>
    </row>
    <row r="10" spans="1:22" ht="66.75" customHeight="1" thickTop="1" thickBot="1">
      <c r="A10" s="6" t="s">
        <v>21</v>
      </c>
      <c r="B10" s="6" t="s">
        <v>26</v>
      </c>
      <c r="C10" s="6" t="s">
        <v>23</v>
      </c>
      <c r="D10" s="6" t="s">
        <v>8</v>
      </c>
      <c r="E10" s="6" t="s">
        <v>9</v>
      </c>
      <c r="F10" s="6" t="s">
        <v>10</v>
      </c>
      <c r="G10" s="6" t="s">
        <v>11</v>
      </c>
      <c r="H10" s="7" t="s">
        <v>27</v>
      </c>
      <c r="I10" s="8">
        <v>3234883561</v>
      </c>
      <c r="J10" s="8">
        <v>0</v>
      </c>
      <c r="K10" s="8">
        <v>0</v>
      </c>
      <c r="L10" s="8">
        <v>3234883561</v>
      </c>
      <c r="M10" s="8">
        <v>0</v>
      </c>
      <c r="N10" s="8">
        <v>2000000000</v>
      </c>
      <c r="O10" s="8">
        <v>1234883561</v>
      </c>
      <c r="P10" s="8">
        <v>2000000000</v>
      </c>
      <c r="Q10" s="8">
        <v>0</v>
      </c>
      <c r="R10" s="8">
        <v>0</v>
      </c>
      <c r="S10" s="18">
        <f t="shared" si="0"/>
        <v>1234883561</v>
      </c>
      <c r="T10" s="19">
        <f t="shared" si="1"/>
        <v>0.61826027499479452</v>
      </c>
      <c r="U10" s="19">
        <f t="shared" si="2"/>
        <v>0</v>
      </c>
      <c r="V10" s="19">
        <f t="shared" si="3"/>
        <v>0</v>
      </c>
    </row>
    <row r="11" spans="1:22" ht="66.75" customHeight="1" thickTop="1" thickBot="1">
      <c r="A11" s="6" t="s">
        <v>21</v>
      </c>
      <c r="B11" s="6" t="s">
        <v>26</v>
      </c>
      <c r="C11" s="6" t="s">
        <v>23</v>
      </c>
      <c r="D11" s="6" t="s">
        <v>8</v>
      </c>
      <c r="E11" s="6" t="s">
        <v>9</v>
      </c>
      <c r="F11" s="6" t="s">
        <v>25</v>
      </c>
      <c r="G11" s="6" t="s">
        <v>11</v>
      </c>
      <c r="H11" s="7" t="s">
        <v>27</v>
      </c>
      <c r="I11" s="8">
        <v>9765116439</v>
      </c>
      <c r="J11" s="8">
        <v>0</v>
      </c>
      <c r="K11" s="8">
        <v>0</v>
      </c>
      <c r="L11" s="8">
        <v>9765116439</v>
      </c>
      <c r="M11" s="8">
        <v>0</v>
      </c>
      <c r="N11" s="8">
        <v>0</v>
      </c>
      <c r="O11" s="8">
        <v>9765116439</v>
      </c>
      <c r="P11" s="8">
        <v>0</v>
      </c>
      <c r="Q11" s="8">
        <v>0</v>
      </c>
      <c r="R11" s="8">
        <v>0</v>
      </c>
      <c r="S11" s="18">
        <f t="shared" si="0"/>
        <v>9765116439</v>
      </c>
      <c r="T11" s="19">
        <f t="shared" si="1"/>
        <v>0</v>
      </c>
      <c r="U11" s="19">
        <f t="shared" si="2"/>
        <v>0</v>
      </c>
      <c r="V11" s="19">
        <f t="shared" si="3"/>
        <v>0</v>
      </c>
    </row>
    <row r="12" spans="1:22" ht="66.75" customHeight="1" thickTop="1" thickBot="1">
      <c r="A12" s="6" t="s">
        <v>21</v>
      </c>
      <c r="B12" s="6" t="s">
        <v>26</v>
      </c>
      <c r="C12" s="6" t="s">
        <v>23</v>
      </c>
      <c r="D12" s="6" t="s">
        <v>16</v>
      </c>
      <c r="E12" s="6" t="s">
        <v>9</v>
      </c>
      <c r="F12" s="6" t="s">
        <v>10</v>
      </c>
      <c r="G12" s="6" t="s">
        <v>11</v>
      </c>
      <c r="H12" s="7" t="s">
        <v>29</v>
      </c>
      <c r="I12" s="8">
        <v>550000000</v>
      </c>
      <c r="J12" s="8">
        <v>0</v>
      </c>
      <c r="K12" s="8">
        <v>0</v>
      </c>
      <c r="L12" s="8">
        <v>550000000</v>
      </c>
      <c r="M12" s="8">
        <v>0</v>
      </c>
      <c r="N12" s="8">
        <v>389225600</v>
      </c>
      <c r="O12" s="8">
        <v>160774400</v>
      </c>
      <c r="P12" s="8">
        <v>389225600</v>
      </c>
      <c r="Q12" s="8">
        <v>22136415</v>
      </c>
      <c r="R12" s="8">
        <v>21684818</v>
      </c>
      <c r="S12" s="18">
        <f t="shared" si="0"/>
        <v>160774400</v>
      </c>
      <c r="T12" s="19">
        <f t="shared" si="1"/>
        <v>0.70768290909090914</v>
      </c>
      <c r="U12" s="19">
        <f t="shared" si="2"/>
        <v>4.024802727272727E-2</v>
      </c>
      <c r="V12" s="19">
        <f t="shared" si="3"/>
        <v>3.9426941818181821E-2</v>
      </c>
    </row>
    <row r="13" spans="1:22" ht="66.75" customHeight="1" thickTop="1" thickBot="1">
      <c r="A13" s="6" t="s">
        <v>21</v>
      </c>
      <c r="B13" s="6" t="s">
        <v>26</v>
      </c>
      <c r="C13" s="6" t="s">
        <v>23</v>
      </c>
      <c r="D13" s="6" t="s">
        <v>12</v>
      </c>
      <c r="E13" s="6" t="s">
        <v>9</v>
      </c>
      <c r="F13" s="6" t="s">
        <v>10</v>
      </c>
      <c r="G13" s="6" t="s">
        <v>11</v>
      </c>
      <c r="H13" s="7" t="s">
        <v>30</v>
      </c>
      <c r="I13" s="8">
        <v>2154000000</v>
      </c>
      <c r="J13" s="8">
        <v>0</v>
      </c>
      <c r="K13" s="8">
        <v>0</v>
      </c>
      <c r="L13" s="8">
        <v>2154000000</v>
      </c>
      <c r="M13" s="8">
        <v>0</v>
      </c>
      <c r="N13" s="8">
        <v>764104500</v>
      </c>
      <c r="O13" s="8">
        <v>1389895500</v>
      </c>
      <c r="P13" s="8">
        <v>100586000</v>
      </c>
      <c r="Q13" s="8">
        <v>20287333</v>
      </c>
      <c r="R13" s="8">
        <v>20287333</v>
      </c>
      <c r="S13" s="18">
        <f t="shared" si="0"/>
        <v>2053414000</v>
      </c>
      <c r="T13" s="19">
        <f t="shared" si="1"/>
        <v>4.6697307335190341E-2</v>
      </c>
      <c r="U13" s="19">
        <f t="shared" si="2"/>
        <v>9.4184461467038075E-3</v>
      </c>
      <c r="V13" s="19">
        <f t="shared" si="3"/>
        <v>9.4184461467038075E-3</v>
      </c>
    </row>
    <row r="14" spans="1:22" ht="66.75" customHeight="1" thickTop="1" thickBot="1">
      <c r="A14" s="6" t="s">
        <v>21</v>
      </c>
      <c r="B14" s="6" t="s">
        <v>26</v>
      </c>
      <c r="C14" s="6" t="s">
        <v>23</v>
      </c>
      <c r="D14" s="6" t="s">
        <v>13</v>
      </c>
      <c r="E14" s="6" t="s">
        <v>9</v>
      </c>
      <c r="F14" s="6" t="s">
        <v>10</v>
      </c>
      <c r="G14" s="6" t="s">
        <v>11</v>
      </c>
      <c r="H14" s="7" t="s">
        <v>31</v>
      </c>
      <c r="I14" s="8">
        <v>500000000</v>
      </c>
      <c r="J14" s="8">
        <v>0</v>
      </c>
      <c r="K14" s="8">
        <v>0</v>
      </c>
      <c r="L14" s="8">
        <v>500000000</v>
      </c>
      <c r="M14" s="8">
        <v>0</v>
      </c>
      <c r="N14" s="8">
        <v>55000000</v>
      </c>
      <c r="O14" s="8">
        <v>445000000</v>
      </c>
      <c r="P14" s="8">
        <v>55000000</v>
      </c>
      <c r="Q14" s="8">
        <v>17117803</v>
      </c>
      <c r="R14" s="8">
        <v>15000000</v>
      </c>
      <c r="S14" s="18">
        <f t="shared" si="0"/>
        <v>445000000</v>
      </c>
      <c r="T14" s="19">
        <f t="shared" si="1"/>
        <v>0.11</v>
      </c>
      <c r="U14" s="19">
        <f t="shared" si="2"/>
        <v>3.4235606000000002E-2</v>
      </c>
      <c r="V14" s="19">
        <f t="shared" si="3"/>
        <v>0.03</v>
      </c>
    </row>
    <row r="15" spans="1:22" ht="66.75" customHeight="1" thickTop="1" thickBot="1">
      <c r="A15" s="6" t="s">
        <v>21</v>
      </c>
      <c r="B15" s="6" t="s">
        <v>26</v>
      </c>
      <c r="C15" s="6" t="s">
        <v>23</v>
      </c>
      <c r="D15" s="6" t="s">
        <v>20</v>
      </c>
      <c r="E15" s="6" t="s">
        <v>9</v>
      </c>
      <c r="F15" s="6" t="s">
        <v>10</v>
      </c>
      <c r="G15" s="6" t="s">
        <v>11</v>
      </c>
      <c r="H15" s="7" t="s">
        <v>32</v>
      </c>
      <c r="I15" s="8">
        <v>1500000000</v>
      </c>
      <c r="J15" s="8">
        <v>0</v>
      </c>
      <c r="K15" s="8">
        <v>0</v>
      </c>
      <c r="L15" s="8">
        <v>1500000000</v>
      </c>
      <c r="M15" s="8">
        <v>0</v>
      </c>
      <c r="N15" s="8">
        <v>500707759</v>
      </c>
      <c r="O15" s="8">
        <v>999292241</v>
      </c>
      <c r="P15" s="8">
        <v>232703248</v>
      </c>
      <c r="Q15" s="8">
        <v>16993401</v>
      </c>
      <c r="R15" s="8">
        <v>15000000</v>
      </c>
      <c r="S15" s="18">
        <f t="shared" si="0"/>
        <v>1267296752</v>
      </c>
      <c r="T15" s="19">
        <f t="shared" si="1"/>
        <v>0.15513549866666668</v>
      </c>
      <c r="U15" s="19">
        <f t="shared" si="2"/>
        <v>1.1328934000000001E-2</v>
      </c>
      <c r="V15" s="19">
        <f t="shared" si="3"/>
        <v>0.01</v>
      </c>
    </row>
    <row r="16" spans="1:22" ht="66.75" customHeight="1" thickTop="1" thickBot="1">
      <c r="A16" s="6" t="s">
        <v>21</v>
      </c>
      <c r="B16" s="6" t="s">
        <v>26</v>
      </c>
      <c r="C16" s="6" t="s">
        <v>23</v>
      </c>
      <c r="D16" s="6" t="s">
        <v>20</v>
      </c>
      <c r="E16" s="6" t="s">
        <v>9</v>
      </c>
      <c r="F16" s="6" t="s">
        <v>25</v>
      </c>
      <c r="G16" s="6" t="s">
        <v>11</v>
      </c>
      <c r="H16" s="7" t="s">
        <v>32</v>
      </c>
      <c r="I16" s="8">
        <v>1500000000</v>
      </c>
      <c r="J16" s="8">
        <v>0</v>
      </c>
      <c r="K16" s="8">
        <v>0</v>
      </c>
      <c r="L16" s="8">
        <v>1500000000</v>
      </c>
      <c r="M16" s="8">
        <v>0</v>
      </c>
      <c r="N16" s="8">
        <v>0</v>
      </c>
      <c r="O16" s="8">
        <v>1500000000</v>
      </c>
      <c r="P16" s="8">
        <v>0</v>
      </c>
      <c r="Q16" s="8">
        <v>0</v>
      </c>
      <c r="R16" s="8">
        <v>0</v>
      </c>
      <c r="S16" s="18">
        <f t="shared" si="0"/>
        <v>1500000000</v>
      </c>
      <c r="T16" s="19">
        <f t="shared" si="1"/>
        <v>0</v>
      </c>
      <c r="U16" s="19">
        <f t="shared" si="2"/>
        <v>0</v>
      </c>
      <c r="V16" s="19">
        <f t="shared" si="3"/>
        <v>0</v>
      </c>
    </row>
    <row r="17" spans="1:22" ht="66.75" customHeight="1" thickTop="1" thickBot="1">
      <c r="A17" s="6" t="s">
        <v>21</v>
      </c>
      <c r="B17" s="6" t="s">
        <v>26</v>
      </c>
      <c r="C17" s="6" t="s">
        <v>23</v>
      </c>
      <c r="D17" s="6" t="s">
        <v>33</v>
      </c>
      <c r="E17" s="6" t="s">
        <v>9</v>
      </c>
      <c r="F17" s="6" t="s">
        <v>10</v>
      </c>
      <c r="G17" s="6" t="s">
        <v>11</v>
      </c>
      <c r="H17" s="7" t="s">
        <v>34</v>
      </c>
      <c r="I17" s="8">
        <v>880000000</v>
      </c>
      <c r="J17" s="8">
        <v>0</v>
      </c>
      <c r="K17" s="8">
        <v>0</v>
      </c>
      <c r="L17" s="8">
        <v>880000000</v>
      </c>
      <c r="M17" s="8">
        <v>0</v>
      </c>
      <c r="N17" s="8">
        <v>467489569</v>
      </c>
      <c r="O17" s="8">
        <v>412510431</v>
      </c>
      <c r="P17" s="8">
        <v>192029215</v>
      </c>
      <c r="Q17" s="8">
        <v>24196533</v>
      </c>
      <c r="R17" s="8">
        <v>18659000</v>
      </c>
      <c r="S17" s="18">
        <f t="shared" si="0"/>
        <v>687970785</v>
      </c>
      <c r="T17" s="19">
        <f t="shared" si="1"/>
        <v>0.21821501704545454</v>
      </c>
      <c r="U17" s="19">
        <f t="shared" si="2"/>
        <v>2.7496060227272728E-2</v>
      </c>
      <c r="V17" s="19">
        <f t="shared" si="3"/>
        <v>2.1203409090909092E-2</v>
      </c>
    </row>
    <row r="18" spans="1:22" ht="66.75" customHeight="1" thickTop="1" thickBot="1">
      <c r="A18" s="6" t="s">
        <v>21</v>
      </c>
      <c r="B18" s="6" t="s">
        <v>26</v>
      </c>
      <c r="C18" s="6" t="s">
        <v>23</v>
      </c>
      <c r="D18" s="6" t="s">
        <v>19</v>
      </c>
      <c r="E18" s="6" t="s">
        <v>9</v>
      </c>
      <c r="F18" s="6" t="s">
        <v>10</v>
      </c>
      <c r="G18" s="6" t="s">
        <v>11</v>
      </c>
      <c r="H18" s="7" t="s">
        <v>35</v>
      </c>
      <c r="I18" s="8">
        <v>2000000000</v>
      </c>
      <c r="J18" s="8">
        <v>0</v>
      </c>
      <c r="K18" s="8">
        <v>0</v>
      </c>
      <c r="L18" s="8">
        <v>2000000000</v>
      </c>
      <c r="M18" s="8">
        <v>0</v>
      </c>
      <c r="N18" s="8">
        <v>378056328</v>
      </c>
      <c r="O18" s="8">
        <v>1621943672</v>
      </c>
      <c r="P18" s="8">
        <v>378046891</v>
      </c>
      <c r="Q18" s="8">
        <v>25890694</v>
      </c>
      <c r="R18" s="8">
        <v>25208361</v>
      </c>
      <c r="S18" s="18">
        <f t="shared" si="0"/>
        <v>1621953109</v>
      </c>
      <c r="T18" s="19">
        <f t="shared" si="1"/>
        <v>0.1890234455</v>
      </c>
      <c r="U18" s="19">
        <f t="shared" si="2"/>
        <v>1.2945346999999999E-2</v>
      </c>
      <c r="V18" s="19">
        <f t="shared" si="3"/>
        <v>1.2604180499999999E-2</v>
      </c>
    </row>
    <row r="19" spans="1:22" ht="66.75" customHeight="1" thickTop="1" thickBot="1">
      <c r="A19" s="6" t="s">
        <v>21</v>
      </c>
      <c r="B19" s="6" t="s">
        <v>26</v>
      </c>
      <c r="C19" s="6" t="s">
        <v>23</v>
      </c>
      <c r="D19" s="6" t="s">
        <v>10</v>
      </c>
      <c r="E19" s="6" t="s">
        <v>9</v>
      </c>
      <c r="F19" s="6" t="s">
        <v>10</v>
      </c>
      <c r="G19" s="6" t="s">
        <v>11</v>
      </c>
      <c r="H19" s="7" t="s">
        <v>37</v>
      </c>
      <c r="I19" s="8">
        <v>3734883562</v>
      </c>
      <c r="J19" s="8">
        <v>0</v>
      </c>
      <c r="K19" s="8">
        <v>0</v>
      </c>
      <c r="L19" s="8">
        <v>3734883562</v>
      </c>
      <c r="M19" s="8">
        <v>0</v>
      </c>
      <c r="N19" s="8">
        <v>3734883562</v>
      </c>
      <c r="O19" s="8">
        <v>0</v>
      </c>
      <c r="P19" s="8">
        <v>0</v>
      </c>
      <c r="Q19" s="8">
        <v>0</v>
      </c>
      <c r="R19" s="8">
        <v>0</v>
      </c>
      <c r="S19" s="18">
        <f t="shared" si="0"/>
        <v>3734883562</v>
      </c>
      <c r="T19" s="19">
        <f t="shared" si="1"/>
        <v>0</v>
      </c>
      <c r="U19" s="19">
        <f t="shared" si="2"/>
        <v>0</v>
      </c>
      <c r="V19" s="19">
        <f t="shared" si="3"/>
        <v>0</v>
      </c>
    </row>
    <row r="20" spans="1:22" ht="66.75" customHeight="1" thickTop="1" thickBot="1">
      <c r="A20" s="6" t="s">
        <v>21</v>
      </c>
      <c r="B20" s="6" t="s">
        <v>26</v>
      </c>
      <c r="C20" s="6" t="s">
        <v>23</v>
      </c>
      <c r="D20" s="6" t="s">
        <v>10</v>
      </c>
      <c r="E20" s="6" t="s">
        <v>9</v>
      </c>
      <c r="F20" s="6" t="s">
        <v>25</v>
      </c>
      <c r="G20" s="6" t="s">
        <v>11</v>
      </c>
      <c r="H20" s="7" t="s">
        <v>37</v>
      </c>
      <c r="I20" s="8">
        <v>10265116438</v>
      </c>
      <c r="J20" s="8">
        <v>0</v>
      </c>
      <c r="K20" s="8">
        <v>0</v>
      </c>
      <c r="L20" s="8">
        <v>10265116438</v>
      </c>
      <c r="M20" s="8">
        <v>0</v>
      </c>
      <c r="N20" s="8">
        <v>10265116438</v>
      </c>
      <c r="O20" s="8">
        <v>0</v>
      </c>
      <c r="P20" s="8">
        <v>0</v>
      </c>
      <c r="Q20" s="8">
        <v>0</v>
      </c>
      <c r="R20" s="8">
        <v>0</v>
      </c>
      <c r="S20" s="18">
        <f t="shared" si="0"/>
        <v>10265116438</v>
      </c>
      <c r="T20" s="19">
        <f t="shared" si="1"/>
        <v>0</v>
      </c>
      <c r="U20" s="19">
        <f t="shared" si="2"/>
        <v>0</v>
      </c>
      <c r="V20" s="19">
        <f t="shared" si="3"/>
        <v>0</v>
      </c>
    </row>
    <row r="21" spans="1:22" ht="66.75" customHeight="1" thickTop="1" thickBot="1">
      <c r="A21" s="6" t="s">
        <v>21</v>
      </c>
      <c r="B21" s="6" t="s">
        <v>26</v>
      </c>
      <c r="C21" s="6" t="s">
        <v>23</v>
      </c>
      <c r="D21" s="6" t="s">
        <v>17</v>
      </c>
      <c r="E21" s="6" t="s">
        <v>9</v>
      </c>
      <c r="F21" s="6" t="s">
        <v>10</v>
      </c>
      <c r="G21" s="6" t="s">
        <v>11</v>
      </c>
      <c r="H21" s="7" t="s">
        <v>38</v>
      </c>
      <c r="I21" s="8">
        <v>3354883562</v>
      </c>
      <c r="J21" s="8">
        <v>0</v>
      </c>
      <c r="K21" s="8">
        <v>0</v>
      </c>
      <c r="L21" s="8">
        <v>3354883562</v>
      </c>
      <c r="M21" s="8">
        <v>0</v>
      </c>
      <c r="N21" s="8">
        <v>3298677488</v>
      </c>
      <c r="O21" s="8">
        <v>56206074</v>
      </c>
      <c r="P21" s="8">
        <v>497535352</v>
      </c>
      <c r="Q21" s="8">
        <v>35134391</v>
      </c>
      <c r="R21" s="8">
        <v>27191205</v>
      </c>
      <c r="S21" s="18">
        <f t="shared" si="0"/>
        <v>2857348210</v>
      </c>
      <c r="T21" s="19">
        <f t="shared" si="1"/>
        <v>0.14830182413347195</v>
      </c>
      <c r="U21" s="19">
        <f t="shared" si="2"/>
        <v>1.0472611150490951E-2</v>
      </c>
      <c r="V21" s="19">
        <f t="shared" si="3"/>
        <v>8.1049623623271373E-3</v>
      </c>
    </row>
    <row r="22" spans="1:22" ht="66.75" customHeight="1" thickTop="1" thickBot="1">
      <c r="A22" s="6" t="s">
        <v>21</v>
      </c>
      <c r="B22" s="6" t="s">
        <v>26</v>
      </c>
      <c r="C22" s="6" t="s">
        <v>23</v>
      </c>
      <c r="D22" s="6" t="s">
        <v>17</v>
      </c>
      <c r="E22" s="6" t="s">
        <v>9</v>
      </c>
      <c r="F22" s="6" t="s">
        <v>25</v>
      </c>
      <c r="G22" s="6" t="s">
        <v>11</v>
      </c>
      <c r="H22" s="7" t="s">
        <v>38</v>
      </c>
      <c r="I22" s="8">
        <v>9885116438</v>
      </c>
      <c r="J22" s="8">
        <v>0</v>
      </c>
      <c r="K22" s="8">
        <v>0</v>
      </c>
      <c r="L22" s="8">
        <v>9885116438</v>
      </c>
      <c r="M22" s="8">
        <v>0</v>
      </c>
      <c r="N22" s="8">
        <v>8728000000</v>
      </c>
      <c r="O22" s="8">
        <v>1157116438</v>
      </c>
      <c r="P22" s="8">
        <v>0</v>
      </c>
      <c r="Q22" s="8">
        <v>0</v>
      </c>
      <c r="R22" s="8">
        <v>0</v>
      </c>
      <c r="S22" s="18">
        <f t="shared" si="0"/>
        <v>9885116438</v>
      </c>
      <c r="T22" s="19">
        <f t="shared" si="1"/>
        <v>0</v>
      </c>
      <c r="U22" s="19">
        <f t="shared" si="2"/>
        <v>0</v>
      </c>
      <c r="V22" s="19">
        <f t="shared" si="3"/>
        <v>0</v>
      </c>
    </row>
    <row r="23" spans="1:22" ht="66.75" customHeight="1" thickTop="1" thickBot="1">
      <c r="A23" s="6" t="s">
        <v>21</v>
      </c>
      <c r="B23" s="6" t="s">
        <v>26</v>
      </c>
      <c r="C23" s="6" t="s">
        <v>23</v>
      </c>
      <c r="D23" s="6" t="s">
        <v>39</v>
      </c>
      <c r="E23" s="6" t="s">
        <v>9</v>
      </c>
      <c r="F23" s="6" t="s">
        <v>10</v>
      </c>
      <c r="G23" s="6" t="s">
        <v>11</v>
      </c>
      <c r="H23" s="7" t="s">
        <v>40</v>
      </c>
      <c r="I23" s="8">
        <v>3000000000</v>
      </c>
      <c r="J23" s="8">
        <v>0</v>
      </c>
      <c r="K23" s="8">
        <v>0</v>
      </c>
      <c r="L23" s="8">
        <v>3000000000</v>
      </c>
      <c r="M23" s="8">
        <v>0</v>
      </c>
      <c r="N23" s="8">
        <v>1490977855</v>
      </c>
      <c r="O23" s="8">
        <v>1509022145</v>
      </c>
      <c r="P23" s="8">
        <v>1414327920</v>
      </c>
      <c r="Q23" s="8">
        <v>59163164</v>
      </c>
      <c r="R23" s="8">
        <v>56308975</v>
      </c>
      <c r="S23" s="18">
        <f t="shared" si="0"/>
        <v>1585672080</v>
      </c>
      <c r="T23" s="19">
        <f t="shared" si="1"/>
        <v>0.47144264000000002</v>
      </c>
      <c r="U23" s="19">
        <f t="shared" si="2"/>
        <v>1.9721054666666668E-2</v>
      </c>
      <c r="V23" s="19">
        <f t="shared" si="3"/>
        <v>1.8769658333333335E-2</v>
      </c>
    </row>
    <row r="24" spans="1:22" ht="66.75" customHeight="1" thickTop="1" thickBot="1">
      <c r="A24" s="6" t="s">
        <v>21</v>
      </c>
      <c r="B24" s="6" t="s">
        <v>41</v>
      </c>
      <c r="C24" s="6" t="s">
        <v>23</v>
      </c>
      <c r="D24" s="6" t="s">
        <v>8</v>
      </c>
      <c r="E24" s="6" t="s">
        <v>9</v>
      </c>
      <c r="F24" s="6" t="s">
        <v>10</v>
      </c>
      <c r="G24" s="6" t="s">
        <v>11</v>
      </c>
      <c r="H24" s="7" t="s">
        <v>42</v>
      </c>
      <c r="I24" s="8">
        <v>380000000</v>
      </c>
      <c r="J24" s="8">
        <v>0</v>
      </c>
      <c r="K24" s="8">
        <v>0</v>
      </c>
      <c r="L24" s="8">
        <v>380000000</v>
      </c>
      <c r="M24" s="8">
        <v>0</v>
      </c>
      <c r="N24" s="8">
        <v>183573919</v>
      </c>
      <c r="O24" s="8">
        <v>196426081</v>
      </c>
      <c r="P24" s="8">
        <v>179581739</v>
      </c>
      <c r="Q24" s="8">
        <v>5000000</v>
      </c>
      <c r="R24" s="8">
        <v>5000000</v>
      </c>
      <c r="S24" s="18">
        <f t="shared" si="0"/>
        <v>200418261</v>
      </c>
      <c r="T24" s="19">
        <f t="shared" si="1"/>
        <v>0.47258352368421053</v>
      </c>
      <c r="U24" s="19">
        <f t="shared" si="2"/>
        <v>1.3157894736842105E-2</v>
      </c>
      <c r="V24" s="19">
        <f t="shared" si="3"/>
        <v>1.3157894736842105E-2</v>
      </c>
    </row>
    <row r="25" spans="1:22" ht="66.75" customHeight="1" thickTop="1" thickBot="1">
      <c r="A25" s="6" t="s">
        <v>21</v>
      </c>
      <c r="B25" s="6" t="s">
        <v>41</v>
      </c>
      <c r="C25" s="6" t="s">
        <v>23</v>
      </c>
      <c r="D25" s="6" t="s">
        <v>15</v>
      </c>
      <c r="E25" s="6" t="s">
        <v>9</v>
      </c>
      <c r="F25" s="6" t="s">
        <v>10</v>
      </c>
      <c r="G25" s="6" t="s">
        <v>11</v>
      </c>
      <c r="H25" s="7" t="s">
        <v>43</v>
      </c>
      <c r="I25" s="8">
        <v>250000000</v>
      </c>
      <c r="J25" s="8">
        <v>0</v>
      </c>
      <c r="K25" s="8">
        <v>0</v>
      </c>
      <c r="L25" s="8">
        <v>250000000</v>
      </c>
      <c r="M25" s="8">
        <v>0</v>
      </c>
      <c r="N25" s="8">
        <v>78259908</v>
      </c>
      <c r="O25" s="8">
        <v>171740092</v>
      </c>
      <c r="P25" s="8">
        <v>78259908</v>
      </c>
      <c r="Q25" s="8">
        <v>15000000</v>
      </c>
      <c r="R25" s="8">
        <v>15000000</v>
      </c>
      <c r="S25" s="18">
        <f t="shared" si="0"/>
        <v>171740092</v>
      </c>
      <c r="T25" s="19">
        <f t="shared" si="1"/>
        <v>0.31303963200000001</v>
      </c>
      <c r="U25" s="19">
        <f t="shared" si="2"/>
        <v>0.06</v>
      </c>
      <c r="V25" s="19">
        <f t="shared" si="3"/>
        <v>0.06</v>
      </c>
    </row>
    <row r="26" spans="1:22" ht="66.75" customHeight="1" thickTop="1" thickBot="1">
      <c r="A26" s="9" t="s">
        <v>21</v>
      </c>
      <c r="B26" s="9"/>
      <c r="C26" s="9"/>
      <c r="D26" s="9"/>
      <c r="E26" s="9"/>
      <c r="F26" s="9"/>
      <c r="G26" s="9"/>
      <c r="H26" s="13" t="s">
        <v>58</v>
      </c>
      <c r="I26" s="14">
        <f>SUM(I10:I25)</f>
        <v>52954000000</v>
      </c>
      <c r="J26" s="14">
        <f t="shared" ref="J26:R26" si="5">SUM(J10:J25)</f>
        <v>0</v>
      </c>
      <c r="K26" s="14">
        <f t="shared" si="5"/>
        <v>0</v>
      </c>
      <c r="L26" s="14">
        <f t="shared" si="5"/>
        <v>52954000000</v>
      </c>
      <c r="M26" s="14">
        <f t="shared" si="5"/>
        <v>0</v>
      </c>
      <c r="N26" s="14">
        <f t="shared" si="5"/>
        <v>32334072926</v>
      </c>
      <c r="O26" s="14">
        <f t="shared" si="5"/>
        <v>20619927074</v>
      </c>
      <c r="P26" s="14">
        <f t="shared" si="5"/>
        <v>5517295873</v>
      </c>
      <c r="Q26" s="14">
        <f t="shared" si="5"/>
        <v>240919734</v>
      </c>
      <c r="R26" s="14">
        <f t="shared" si="5"/>
        <v>219339692</v>
      </c>
      <c r="S26" s="20">
        <f t="shared" si="0"/>
        <v>47436704127</v>
      </c>
      <c r="T26" s="21">
        <f t="shared" si="1"/>
        <v>0.10419035149374929</v>
      </c>
      <c r="U26" s="21">
        <f t="shared" si="2"/>
        <v>4.5496040714582469E-3</v>
      </c>
      <c r="V26" s="21">
        <f t="shared" si="3"/>
        <v>4.1420797673452428E-3</v>
      </c>
    </row>
    <row r="27" spans="1:22" ht="66.75" customHeight="1" thickTop="1" thickBot="1">
      <c r="A27" s="6" t="s">
        <v>21</v>
      </c>
      <c r="B27" s="6" t="s">
        <v>26</v>
      </c>
      <c r="C27" s="6" t="s">
        <v>23</v>
      </c>
      <c r="D27" s="6" t="s">
        <v>15</v>
      </c>
      <c r="E27" s="6" t="s">
        <v>9</v>
      </c>
      <c r="F27" s="6" t="s">
        <v>10</v>
      </c>
      <c r="G27" s="6" t="s">
        <v>11</v>
      </c>
      <c r="H27" s="7" t="s">
        <v>28</v>
      </c>
      <c r="I27" s="8">
        <v>112832404731</v>
      </c>
      <c r="J27" s="8">
        <v>0</v>
      </c>
      <c r="K27" s="8">
        <v>0</v>
      </c>
      <c r="L27" s="8">
        <v>112832404731</v>
      </c>
      <c r="M27" s="8">
        <v>0</v>
      </c>
      <c r="N27" s="8">
        <v>112832404731</v>
      </c>
      <c r="O27" s="8">
        <v>0</v>
      </c>
      <c r="P27" s="8">
        <v>112832404731</v>
      </c>
      <c r="Q27" s="8">
        <v>0</v>
      </c>
      <c r="R27" s="8">
        <v>0</v>
      </c>
      <c r="S27" s="18">
        <f t="shared" si="0"/>
        <v>0</v>
      </c>
      <c r="T27" s="19">
        <f t="shared" si="1"/>
        <v>1</v>
      </c>
      <c r="U27" s="19">
        <f t="shared" si="2"/>
        <v>0</v>
      </c>
      <c r="V27" s="19">
        <f t="shared" si="3"/>
        <v>0</v>
      </c>
    </row>
    <row r="28" spans="1:22" ht="66.75" customHeight="1" thickTop="1" thickBot="1">
      <c r="A28" s="6" t="s">
        <v>21</v>
      </c>
      <c r="B28" s="6" t="s">
        <v>26</v>
      </c>
      <c r="C28" s="6" t="s">
        <v>23</v>
      </c>
      <c r="D28" s="6" t="s">
        <v>14</v>
      </c>
      <c r="E28" s="6" t="s">
        <v>9</v>
      </c>
      <c r="F28" s="6" t="s">
        <v>10</v>
      </c>
      <c r="G28" s="6" t="s">
        <v>11</v>
      </c>
      <c r="H28" s="7" t="s">
        <v>36</v>
      </c>
      <c r="I28" s="8">
        <v>3667681196</v>
      </c>
      <c r="J28" s="8">
        <v>0</v>
      </c>
      <c r="K28" s="8">
        <v>0</v>
      </c>
      <c r="L28" s="8">
        <v>3667681196</v>
      </c>
      <c r="M28" s="8">
        <v>0</v>
      </c>
      <c r="N28" s="8">
        <v>3441261039</v>
      </c>
      <c r="O28" s="8">
        <v>226420157</v>
      </c>
      <c r="P28" s="8">
        <v>1986991521</v>
      </c>
      <c r="Q28" s="8">
        <v>116625739</v>
      </c>
      <c r="R28" s="8">
        <v>99400224</v>
      </c>
      <c r="S28" s="18">
        <f t="shared" si="0"/>
        <v>1680689675</v>
      </c>
      <c r="T28" s="19">
        <f t="shared" si="1"/>
        <v>0.54175687984196319</v>
      </c>
      <c r="U28" s="19">
        <f t="shared" si="2"/>
        <v>3.1798221483152048E-2</v>
      </c>
      <c r="V28" s="19">
        <f t="shared" si="3"/>
        <v>2.7101653248490249E-2</v>
      </c>
    </row>
    <row r="29" spans="1:22" ht="66.75" customHeight="1" thickTop="1" thickBot="1">
      <c r="A29" s="6" t="s">
        <v>21</v>
      </c>
      <c r="B29" s="6" t="s">
        <v>26</v>
      </c>
      <c r="C29" s="6" t="s">
        <v>23</v>
      </c>
      <c r="D29" s="6" t="s">
        <v>14</v>
      </c>
      <c r="E29" s="6" t="s">
        <v>9</v>
      </c>
      <c r="F29" s="6" t="s">
        <v>25</v>
      </c>
      <c r="G29" s="6" t="s">
        <v>11</v>
      </c>
      <c r="H29" s="7" t="s">
        <v>36</v>
      </c>
      <c r="I29" s="8">
        <v>10197914073</v>
      </c>
      <c r="J29" s="8">
        <v>0</v>
      </c>
      <c r="K29" s="8">
        <v>0</v>
      </c>
      <c r="L29" s="8">
        <v>10197914073</v>
      </c>
      <c r="M29" s="8">
        <v>0</v>
      </c>
      <c r="N29" s="8">
        <v>7865595269</v>
      </c>
      <c r="O29" s="8">
        <v>2332318804</v>
      </c>
      <c r="P29" s="8">
        <v>0</v>
      </c>
      <c r="Q29" s="8">
        <v>0</v>
      </c>
      <c r="R29" s="8">
        <v>0</v>
      </c>
      <c r="S29" s="18">
        <f t="shared" si="0"/>
        <v>10197914073</v>
      </c>
      <c r="T29" s="19">
        <f t="shared" si="1"/>
        <v>0</v>
      </c>
      <c r="U29" s="19">
        <f t="shared" si="2"/>
        <v>0</v>
      </c>
      <c r="V29" s="19">
        <f t="shared" si="3"/>
        <v>0</v>
      </c>
    </row>
    <row r="30" spans="1:22" ht="66.75" customHeight="1" thickTop="1" thickBot="1">
      <c r="A30" s="9" t="s">
        <v>21</v>
      </c>
      <c r="B30" s="9"/>
      <c r="C30" s="9"/>
      <c r="D30" s="9"/>
      <c r="E30" s="9"/>
      <c r="F30" s="9"/>
      <c r="G30" s="9"/>
      <c r="H30" s="13" t="s">
        <v>59</v>
      </c>
      <c r="I30" s="14">
        <f>SUM(I27:I29)</f>
        <v>126698000000</v>
      </c>
      <c r="J30" s="14">
        <f t="shared" ref="J30:R30" si="6">SUM(J27:J29)</f>
        <v>0</v>
      </c>
      <c r="K30" s="14">
        <f t="shared" si="6"/>
        <v>0</v>
      </c>
      <c r="L30" s="14">
        <f t="shared" si="6"/>
        <v>126698000000</v>
      </c>
      <c r="M30" s="14">
        <f t="shared" si="6"/>
        <v>0</v>
      </c>
      <c r="N30" s="14">
        <f t="shared" si="6"/>
        <v>124139261039</v>
      </c>
      <c r="O30" s="14">
        <f t="shared" si="6"/>
        <v>2558738961</v>
      </c>
      <c r="P30" s="14">
        <f t="shared" si="6"/>
        <v>114819396252</v>
      </c>
      <c r="Q30" s="14">
        <f t="shared" si="6"/>
        <v>116625739</v>
      </c>
      <c r="R30" s="14">
        <f t="shared" si="6"/>
        <v>99400224</v>
      </c>
      <c r="S30" s="20">
        <f t="shared" si="0"/>
        <v>11878603748</v>
      </c>
      <c r="T30" s="21">
        <f t="shared" si="1"/>
        <v>0.90624474144816813</v>
      </c>
      <c r="U30" s="21">
        <f t="shared" si="2"/>
        <v>9.2050181534041584E-4</v>
      </c>
      <c r="V30" s="21">
        <f t="shared" si="3"/>
        <v>7.8454453898246226E-4</v>
      </c>
    </row>
    <row r="31" spans="1:22" ht="90" customHeight="1" thickTop="1" thickBot="1">
      <c r="A31" s="6" t="s">
        <v>21</v>
      </c>
      <c r="B31" s="6" t="s">
        <v>44</v>
      </c>
      <c r="C31" s="6" t="s">
        <v>23</v>
      </c>
      <c r="D31" s="6" t="s">
        <v>8</v>
      </c>
      <c r="E31" s="6" t="s">
        <v>9</v>
      </c>
      <c r="F31" s="6" t="s">
        <v>10</v>
      </c>
      <c r="G31" s="6" t="s">
        <v>11</v>
      </c>
      <c r="H31" s="7" t="s">
        <v>45</v>
      </c>
      <c r="I31" s="8">
        <v>3871000000</v>
      </c>
      <c r="J31" s="8">
        <v>0</v>
      </c>
      <c r="K31" s="8">
        <v>0</v>
      </c>
      <c r="L31" s="8">
        <v>3871000000</v>
      </c>
      <c r="M31" s="8">
        <v>0</v>
      </c>
      <c r="N31" s="8">
        <v>1225890277</v>
      </c>
      <c r="O31" s="8">
        <v>2645109723</v>
      </c>
      <c r="P31" s="8">
        <v>1101160667</v>
      </c>
      <c r="Q31" s="8">
        <v>163333</v>
      </c>
      <c r="R31" s="8">
        <v>163333</v>
      </c>
      <c r="S31" s="18">
        <f t="shared" si="0"/>
        <v>2769839333</v>
      </c>
      <c r="T31" s="19">
        <f t="shared" si="1"/>
        <v>0.28446413510720742</v>
      </c>
      <c r="U31" s="19">
        <f t="shared" si="2"/>
        <v>4.2194006716610696E-5</v>
      </c>
      <c r="V31" s="19">
        <f t="shared" si="3"/>
        <v>4.2194006716610696E-5</v>
      </c>
    </row>
    <row r="32" spans="1:22" ht="32.25" customHeight="1" thickTop="1">
      <c r="A32" s="15" t="s">
        <v>21</v>
      </c>
      <c r="B32" s="15"/>
      <c r="C32" s="15"/>
      <c r="D32" s="15"/>
      <c r="E32" s="15"/>
      <c r="F32" s="15"/>
      <c r="G32" s="15"/>
      <c r="H32" s="16" t="s">
        <v>60</v>
      </c>
      <c r="I32" s="17">
        <f>+I31</f>
        <v>3871000000</v>
      </c>
      <c r="J32" s="17">
        <f t="shared" ref="J32:R32" si="7">+J31</f>
        <v>0</v>
      </c>
      <c r="K32" s="17">
        <f t="shared" si="7"/>
        <v>0</v>
      </c>
      <c r="L32" s="17">
        <f t="shared" si="7"/>
        <v>3871000000</v>
      </c>
      <c r="M32" s="17">
        <f t="shared" si="7"/>
        <v>0</v>
      </c>
      <c r="N32" s="17">
        <f t="shared" si="7"/>
        <v>1225890277</v>
      </c>
      <c r="O32" s="17">
        <f t="shared" si="7"/>
        <v>2645109723</v>
      </c>
      <c r="P32" s="17">
        <f t="shared" si="7"/>
        <v>1101160667</v>
      </c>
      <c r="Q32" s="17">
        <f t="shared" si="7"/>
        <v>163333</v>
      </c>
      <c r="R32" s="17">
        <f t="shared" si="7"/>
        <v>163333</v>
      </c>
      <c r="S32" s="22">
        <f t="shared" si="0"/>
        <v>2769839333</v>
      </c>
      <c r="T32" s="23">
        <f t="shared" si="1"/>
        <v>0.28446413510720742</v>
      </c>
      <c r="U32" s="23">
        <f t="shared" si="2"/>
        <v>4.2194006716610696E-5</v>
      </c>
      <c r="V32" s="23">
        <f t="shared" si="3"/>
        <v>4.2194006716610696E-5</v>
      </c>
    </row>
    <row r="33" spans="1:22" ht="35.25" customHeight="1" thickBot="1">
      <c r="A33" s="26"/>
      <c r="B33" s="27"/>
      <c r="C33" s="27"/>
      <c r="D33" s="27"/>
      <c r="E33" s="27"/>
      <c r="F33" s="27"/>
      <c r="G33" s="27"/>
      <c r="H33" s="28" t="s">
        <v>62</v>
      </c>
      <c r="I33" s="29">
        <f>+I9+I26+I30+I32</f>
        <v>192599920000</v>
      </c>
      <c r="J33" s="29">
        <f t="shared" ref="J33:R33" si="8">+J9+J26+J30+J32</f>
        <v>0</v>
      </c>
      <c r="K33" s="29">
        <f t="shared" si="8"/>
        <v>0</v>
      </c>
      <c r="L33" s="29">
        <f t="shared" si="8"/>
        <v>192599920000</v>
      </c>
      <c r="M33" s="29">
        <f t="shared" si="8"/>
        <v>0</v>
      </c>
      <c r="N33" s="29">
        <f t="shared" si="8"/>
        <v>163996870075.04999</v>
      </c>
      <c r="O33" s="29">
        <f t="shared" si="8"/>
        <v>28603049924.950001</v>
      </c>
      <c r="P33" s="29">
        <f t="shared" si="8"/>
        <v>126384344546.19</v>
      </c>
      <c r="Q33" s="29">
        <f t="shared" si="8"/>
        <v>665118047.5</v>
      </c>
      <c r="R33" s="29">
        <f t="shared" si="8"/>
        <v>587392356.5</v>
      </c>
      <c r="S33" s="30">
        <f t="shared" si="0"/>
        <v>66215575453.809998</v>
      </c>
      <c r="T33" s="31">
        <f t="shared" si="1"/>
        <v>0.65620143843356737</v>
      </c>
      <c r="U33" s="31">
        <f t="shared" si="2"/>
        <v>3.4533661670264454E-3</v>
      </c>
      <c r="V33" s="32">
        <f t="shared" si="3"/>
        <v>3.049805817676352E-3</v>
      </c>
    </row>
    <row r="34" spans="1:22" ht="14.25" customHeight="1" thickTop="1">
      <c r="A34" s="11" t="s">
        <v>54</v>
      </c>
      <c r="B34" s="10"/>
      <c r="C34" s="10"/>
      <c r="D34" s="10"/>
      <c r="E34" s="11"/>
      <c r="F34" s="11"/>
      <c r="G34" s="11"/>
      <c r="H34" s="11"/>
      <c r="I34" s="11"/>
      <c r="J34" s="11"/>
      <c r="K34" s="11"/>
      <c r="L34" s="10"/>
      <c r="M34" s="10"/>
      <c r="N34" s="10"/>
      <c r="O34" s="10"/>
      <c r="P34" s="10"/>
      <c r="Q34" s="10"/>
      <c r="S34" s="24"/>
      <c r="T34" s="25"/>
      <c r="U34" s="25"/>
      <c r="V34" s="25"/>
    </row>
    <row r="35" spans="1:22" ht="13.5" customHeight="1">
      <c r="A35" s="11" t="s">
        <v>55</v>
      </c>
      <c r="B35" s="10"/>
      <c r="C35" s="10"/>
      <c r="D35" s="10"/>
      <c r="E35" s="11"/>
      <c r="F35" s="11"/>
      <c r="G35" s="11"/>
      <c r="H35" s="11"/>
      <c r="I35" s="11"/>
      <c r="J35" s="11"/>
      <c r="K35" s="11"/>
      <c r="L35" s="10"/>
      <c r="M35" s="10"/>
      <c r="N35" s="10"/>
      <c r="O35" s="10"/>
      <c r="P35" s="10"/>
      <c r="Q35" s="10"/>
      <c r="S35" s="24"/>
      <c r="T35" s="25"/>
      <c r="U35" s="25"/>
      <c r="V35" s="25"/>
    </row>
    <row r="36" spans="1:22">
      <c r="A36" s="11" t="s">
        <v>56</v>
      </c>
      <c r="B36" s="10"/>
      <c r="C36" s="10"/>
      <c r="D36" s="10"/>
      <c r="E36" s="11"/>
      <c r="F36" s="11"/>
      <c r="G36" s="11"/>
      <c r="H36" s="11"/>
      <c r="I36" s="11"/>
      <c r="J36" s="11"/>
      <c r="K36" s="11"/>
      <c r="L36" s="10"/>
      <c r="M36" s="10"/>
      <c r="N36" s="10"/>
      <c r="O36" s="10"/>
      <c r="P36" s="10"/>
      <c r="Q36" s="10"/>
      <c r="S36" s="24"/>
      <c r="T36" s="25"/>
      <c r="U36" s="25"/>
      <c r="V36" s="25"/>
    </row>
    <row r="37" spans="1:22">
      <c r="S37" s="24"/>
      <c r="T37" s="25"/>
      <c r="U37" s="25"/>
      <c r="V37" s="25"/>
    </row>
    <row r="38" spans="1:22">
      <c r="S38" s="24"/>
      <c r="T38" s="25"/>
      <c r="U38" s="25"/>
      <c r="V38" s="25"/>
    </row>
    <row r="39" spans="1:22">
      <c r="S39" s="24"/>
      <c r="T39" s="25"/>
      <c r="U39" s="25"/>
      <c r="V39" s="25"/>
    </row>
    <row r="40" spans="1:22">
      <c r="S40" s="24"/>
      <c r="T40" s="25"/>
      <c r="U40" s="25"/>
      <c r="V40" s="25"/>
    </row>
    <row r="41" spans="1:22">
      <c r="S41" s="24"/>
      <c r="T41" s="25"/>
      <c r="U41" s="25"/>
      <c r="V41" s="25"/>
    </row>
    <row r="42" spans="1:22">
      <c r="S42" s="24"/>
      <c r="T42" s="25"/>
      <c r="U42" s="25"/>
      <c r="V42" s="25"/>
    </row>
    <row r="43" spans="1:22">
      <c r="S43" s="24"/>
      <c r="T43" s="25"/>
      <c r="U43" s="25"/>
      <c r="V43" s="25"/>
    </row>
    <row r="44" spans="1:22">
      <c r="S44" s="24"/>
      <c r="T44" s="25"/>
      <c r="U44" s="25"/>
      <c r="V44" s="25"/>
    </row>
    <row r="45" spans="1:22">
      <c r="S45" s="24"/>
      <c r="T45" s="25"/>
      <c r="U45" s="25"/>
      <c r="V45" s="25"/>
    </row>
    <row r="46" spans="1:22">
      <c r="T46" s="2"/>
      <c r="U46" s="2"/>
      <c r="V46" s="2"/>
    </row>
    <row r="47" spans="1:22">
      <c r="T47" s="2"/>
      <c r="U47" s="2"/>
      <c r="V47" s="2"/>
    </row>
    <row r="48" spans="1:22">
      <c r="T48" s="2"/>
      <c r="U48" s="2"/>
      <c r="V48" s="2"/>
    </row>
    <row r="49" spans="20:22">
      <c r="T49" s="2"/>
      <c r="U49" s="2"/>
      <c r="V49" s="2"/>
    </row>
    <row r="50" spans="20:22">
      <c r="T50" s="2"/>
      <c r="U50" s="2"/>
      <c r="V50" s="2"/>
    </row>
    <row r="51" spans="20:22">
      <c r="T51" s="2"/>
      <c r="U51" s="2"/>
      <c r="V51" s="2"/>
    </row>
    <row r="52" spans="20:22">
      <c r="T52" s="2"/>
      <c r="U52" s="2"/>
      <c r="V52" s="2"/>
    </row>
    <row r="53" spans="20:22">
      <c r="T53" s="2"/>
      <c r="U53" s="2"/>
      <c r="V53" s="2"/>
    </row>
    <row r="54" spans="20:22">
      <c r="T54" s="2"/>
      <c r="U54" s="2"/>
      <c r="V54" s="2"/>
    </row>
    <row r="55" spans="20:22">
      <c r="T55" s="2"/>
      <c r="U55" s="2"/>
      <c r="V55" s="2"/>
    </row>
    <row r="56" spans="20:22">
      <c r="T56" s="2"/>
      <c r="U56" s="2"/>
      <c r="V56" s="2"/>
    </row>
    <row r="57" spans="20:22">
      <c r="T57" s="2"/>
      <c r="U57" s="2"/>
      <c r="V57" s="2"/>
    </row>
    <row r="58" spans="20:22">
      <c r="T58" s="2"/>
      <c r="U58" s="2"/>
      <c r="V58" s="2"/>
    </row>
    <row r="59" spans="20:22">
      <c r="T59" s="2"/>
      <c r="U59" s="2"/>
      <c r="V59" s="2"/>
    </row>
    <row r="60" spans="20:22">
      <c r="T60" s="2"/>
      <c r="U60" s="2"/>
      <c r="V60" s="2"/>
    </row>
    <row r="61" spans="20:22">
      <c r="T61" s="2"/>
      <c r="U61" s="2"/>
      <c r="V61" s="2"/>
    </row>
    <row r="62" spans="20:22">
      <c r="T62" s="2"/>
      <c r="U62" s="2"/>
      <c r="V62" s="2"/>
    </row>
    <row r="63" spans="20:22">
      <c r="T63" s="2"/>
      <c r="U63" s="2"/>
      <c r="V63" s="2"/>
    </row>
    <row r="64" spans="20:22">
      <c r="T64" s="2"/>
      <c r="U64" s="2"/>
      <c r="V64" s="2"/>
    </row>
    <row r="65" spans="20:22">
      <c r="T65" s="2"/>
      <c r="U65" s="2"/>
      <c r="V65" s="2"/>
    </row>
    <row r="66" spans="20:22">
      <c r="T66" s="2"/>
      <c r="U66" s="2"/>
      <c r="V66" s="2"/>
    </row>
    <row r="67" spans="20:22">
      <c r="T67" s="2"/>
      <c r="U67" s="2"/>
      <c r="V67" s="2"/>
    </row>
  </sheetData>
  <mergeCells count="4">
    <mergeCell ref="A1:V1"/>
    <mergeCell ref="A2:V2"/>
    <mergeCell ref="A3:V3"/>
    <mergeCell ref="S4:V4"/>
  </mergeCells>
  <printOptions horizontalCentered="1"/>
  <pageMargins left="0.78740157480314965" right="0" top="0.78740157480314965" bottom="0.78740157480314965" header="0.78740157480314965" footer="0.78740157480314965"/>
  <pageSetup paperSize="5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INVERSIÓN</vt:lpstr>
      <vt:lpstr>INVERSIÓN!Títulos_a_imprimir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2017-03-06T18:40:38Z</cp:lastPrinted>
  <dcterms:created xsi:type="dcterms:W3CDTF">2017-03-01T21:03:09Z</dcterms:created>
  <dcterms:modified xsi:type="dcterms:W3CDTF">2017-03-06T18:42:48Z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