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<sst xmlns="http://schemas.openxmlformats.org/spreadsheetml/2006/main" count="69" uniqueCount="35">
  <si>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 xml:space="preserve">FUNCIONAMIENTO </t>
  </si>
  <si>
    <t>Gastos de Personal</t>
  </si>
  <si>
    <t xml:space="preserve">Gastos Generales 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</si>
  <si>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</si>
  <si>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</si>
  <si>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</si>
  <si>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</si>
  <si>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</si>
  <si>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</si>
  <si>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</si>
  <si>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Transferencias Capital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</si>
  <si>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</si>
  <si>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</si>
  <si>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</si>
  <si>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</si>
  <si>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</si>
  <si>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</si>
  <si>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</si>
  <si>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 xml:space="preserve">   PAGOS                    ($)</t>
  </si>
  <si>
    <t>COMPROMISOS      ($)</t>
  </si>
  <si>
    <t>COMPROMISOS         ($)</t>
  </si>
  <si>
    <t xml:space="preserve">   PAGOS                   ($)</t>
  </si>
  <si>
    <t xml:space="preserve">   PAGOS                         ($)</t>
  </si>
  <si>
    <t>OBLIGACIONES      ($)</t>
  </si>
  <si>
    <t>OBLIGACIONES 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</si>
  <si>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</si>
  <si>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</si>
  <si>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</si>
  <si>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</si>
  <si>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</si>
  <si>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>INFORME DE EJECUCIÓN PRESUPUESTAL ACUMULADA  ENERO 31 DE 2017</t>
  </si>
  <si>
    <t>INFORME DE EJECUCIÓN PRESUPUESTAL ACUMULADA ENERO 31 DE 2017</t>
  </si>
  <si>
    <t>Nota1:Ley No.1815 del 7 de Diciembre de 2016 " Por la cual se decreta el presupuesto de rentas y recursos de capital y ley de apropiaciones para la Vigencia Fiscal del 1° de Enero al 31 de Diciembre de 2017"</t>
  </si>
  <si>
    <t>Nota2: Decreto No. 2170 del 27 de Diciembre de 2016 " Por el cual se liquida el Presupuesto General de La Nación para la vigencia fiscal de 2017, se detallan las apropiaciones y se clasifican y definen los gastos "</t>
  </si>
  <si>
    <t>GENERADO: FEBRERO 01 DE 2017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</si>
</sst>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7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04998999834060669"/>
      <name val="Arial"/>
      <family val="2"/>
    </font>
    <font>
      <b/>
      <sz val="11"/>
      <color theme="1" tint="0.04998999834060669"/>
      <name val="Arial Narrow"/>
      <family val="2"/>
    </font>
    <font>
      <b/>
      <sz val="11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centerContinuous" vertical="center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10" fontId="5" fillId="33" borderId="0" xfId="0" applyNumberFormat="1" applyFont="1" applyFill="1" applyBorder="1" applyAlignment="1">
      <alignment horizontal="right" vertical="center" wrapText="1"/>
    </xf>
    <xf numFmtId="10" fontId="5" fillId="33" borderId="1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0" fontId="5" fillId="0" borderId="11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10" fontId="5" fillId="33" borderId="13" xfId="0" applyNumberFormat="1" applyFont="1" applyFill="1" applyBorder="1" applyAlignment="1">
      <alignment horizontal="right" vertical="center" wrapText="1"/>
    </xf>
    <xf numFmtId="10" fontId="5" fillId="33" borderId="14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52" fillId="16" borderId="15" xfId="0" applyFont="1" applyFill="1" applyBorder="1" applyAlignment="1">
      <alignment/>
    </xf>
    <xf numFmtId="0" fontId="53" fillId="16" borderId="16" xfId="0" applyFont="1" applyFill="1" applyBorder="1" applyAlignment="1">
      <alignment horizontal="center" vertical="center"/>
    </xf>
    <xf numFmtId="4" fontId="53" fillId="16" borderId="16" xfId="0" applyNumberFormat="1" applyFont="1" applyFill="1" applyBorder="1" applyAlignment="1">
      <alignment horizontal="center" vertical="justify" wrapText="1"/>
    </xf>
    <xf numFmtId="0" fontId="53" fillId="16" borderId="16" xfId="0" applyFont="1" applyFill="1" applyBorder="1" applyAlignment="1">
      <alignment horizontal="center" vertical="justify" wrapText="1"/>
    </xf>
    <xf numFmtId="0" fontId="53" fillId="16" borderId="15" xfId="0" applyFont="1" applyFill="1" applyBorder="1" applyAlignment="1">
      <alignment horizontal="center" vertical="justify" wrapText="1"/>
    </xf>
    <xf numFmtId="0" fontId="54" fillId="16" borderId="16" xfId="0" applyFont="1" applyFill="1" applyBorder="1" applyAlignment="1">
      <alignment horizontal="center" vertical="justify" wrapText="1"/>
    </xf>
    <xf numFmtId="0" fontId="54" fillId="16" borderId="16" xfId="0" applyFont="1" applyFill="1" applyBorder="1" applyAlignment="1">
      <alignment horizontal="center" vertical="justify"/>
    </xf>
    <xf numFmtId="0" fontId="54" fillId="16" borderId="17" xfId="0" applyFont="1" applyFill="1" applyBorder="1" applyAlignment="1">
      <alignment horizontal="center" vertical="justify"/>
    </xf>
    <xf numFmtId="4" fontId="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10" fontId="7" fillId="33" borderId="11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7" fillId="0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10" fontId="7" fillId="33" borderId="13" xfId="0" applyNumberFormat="1" applyFont="1" applyFill="1" applyBorder="1" applyAlignment="1">
      <alignment horizontal="right" vertical="center" wrapText="1"/>
    </xf>
    <xf numFmtId="10" fontId="7" fillId="33" borderId="14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4" fontId="7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left" vertical="center"/>
    </xf>
    <xf numFmtId="4" fontId="7" fillId="33" borderId="13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33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Continuous" vertical="center" wrapText="1"/>
    </xf>
    <xf numFmtId="4" fontId="9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9">
      <selection activeCell="M16" sqref="M16"/>
    </sheetView>
  </sheetViews>
  <sheetFormatPr defaultColWidth="11.421875" defaultRowHeight="12.75"/>
  <cols>
    <col min="1" max="1" width="2.57421875" style="0" customWidth="1"/>
    <col min="2" max="2" width="22.421875" style="0" customWidth="1"/>
    <col min="3" max="3" width="18.7109375" style="0" customWidth="1"/>
    <col min="4" max="4" width="18.421875" style="0" customWidth="1"/>
    <col min="5" max="5" width="17.8515625" style="0" customWidth="1"/>
    <col min="6" max="6" width="18.57421875" style="0" customWidth="1"/>
    <col min="7" max="7" width="17.8515625" style="0" customWidth="1"/>
    <col min="8" max="8" width="19.57421875" style="0" customWidth="1"/>
    <col min="9" max="9" width="8.28125" style="0" customWidth="1"/>
    <col min="10" max="10" width="8.140625" style="0" customWidth="1"/>
    <col min="11" max="11" width="8.421875" style="0" customWidth="1"/>
    <col min="12" max="12" width="15.28125" style="0" bestFit="1" customWidth="1"/>
  </cols>
  <sheetData>
    <row r="1" spans="1:11" ht="15">
      <c r="A1" s="73" t="s">
        <v>11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">
      <c r="A2" s="73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" customHeight="1" thickBot="1">
      <c r="A3" s="5"/>
      <c r="B3" s="5"/>
      <c r="C3" s="5"/>
      <c r="D3" s="5"/>
      <c r="E3" s="5"/>
      <c r="F3" s="5"/>
      <c r="G3" s="5"/>
      <c r="H3" s="76" t="s">
        <v>34</v>
      </c>
      <c r="I3" s="76"/>
      <c r="J3" s="76"/>
      <c r="K3" s="76"/>
    </row>
    <row r="4" spans="1:11" ht="46.5" customHeight="1" thickBot="1">
      <c r="A4" s="30"/>
      <c r="B4" s="31" t="s">
        <v>8</v>
      </c>
      <c r="C4" s="32" t="s">
        <v>25</v>
      </c>
      <c r="D4" s="33" t="s">
        <v>12</v>
      </c>
      <c r="E4" s="33" t="s">
        <v>19</v>
      </c>
      <c r="F4" s="33" t="s">
        <v>17</v>
      </c>
      <c r="G4" s="33" t="s">
        <v>22</v>
      </c>
      <c r="H4" s="34" t="s">
        <v>13</v>
      </c>
      <c r="I4" s="35" t="s">
        <v>16</v>
      </c>
      <c r="J4" s="36" t="s">
        <v>14</v>
      </c>
      <c r="K4" s="37" t="s">
        <v>15</v>
      </c>
    </row>
    <row r="5" spans="1:11" ht="10.5" customHeight="1">
      <c r="A5" s="9"/>
      <c r="B5" s="3"/>
      <c r="C5" s="3"/>
      <c r="D5" s="2"/>
      <c r="E5" s="2"/>
      <c r="F5" s="2"/>
      <c r="G5" s="2"/>
      <c r="H5" s="9"/>
      <c r="I5" s="2"/>
      <c r="J5" s="2"/>
      <c r="K5" s="10"/>
    </row>
    <row r="6" spans="1:11" ht="23.25" customHeight="1">
      <c r="A6" s="12" t="s">
        <v>4</v>
      </c>
      <c r="B6" s="53" t="s">
        <v>0</v>
      </c>
      <c r="C6" s="54">
        <f>+C22+C37</f>
        <v>363025293333</v>
      </c>
      <c r="D6" s="54">
        <f>SUM(D7:D10)</f>
        <v>363025293333</v>
      </c>
      <c r="E6" s="54">
        <f>SUM(E7:E10)</f>
        <v>158559260196.4</v>
      </c>
      <c r="F6" s="54">
        <f>SUM(F7:F10)</f>
        <v>20298058171.69</v>
      </c>
      <c r="G6" s="54">
        <f>SUM(G7:G10)</f>
        <v>8668439271.6</v>
      </c>
      <c r="H6" s="27">
        <f>+D6-E6</f>
        <v>204466033136.6</v>
      </c>
      <c r="I6" s="13">
        <f>+E6/D6</f>
        <v>0.4367719360285867</v>
      </c>
      <c r="J6" s="13">
        <f>+F6/D6</f>
        <v>0.055913619641567956</v>
      </c>
      <c r="K6" s="14">
        <f>+G6/D6</f>
        <v>0.02387833418441319</v>
      </c>
    </row>
    <row r="7" spans="1:11" ht="21.75" customHeight="1">
      <c r="A7" s="18"/>
      <c r="B7" s="55" t="s">
        <v>1</v>
      </c>
      <c r="C7" s="56">
        <f>+C23+C38</f>
        <v>51192693333</v>
      </c>
      <c r="D7" s="56">
        <f>+D23+D38</f>
        <v>51192693333</v>
      </c>
      <c r="E7" s="56">
        <f>+E23+E38</f>
        <v>7884726462.18</v>
      </c>
      <c r="F7" s="56">
        <f>+F23+F38</f>
        <v>2245299480.18</v>
      </c>
      <c r="G7" s="56">
        <f>+G23+G38</f>
        <v>2216281347.01</v>
      </c>
      <c r="H7" s="28">
        <f>+D7-E7</f>
        <v>43307966870.82</v>
      </c>
      <c r="I7" s="15">
        <f>+E7/D7</f>
        <v>0.15402054373055074</v>
      </c>
      <c r="J7" s="15">
        <f>+F7/D7</f>
        <v>0.0438597646264614</v>
      </c>
      <c r="K7" s="16">
        <f>+G7/D7</f>
        <v>0.04329292332000305</v>
      </c>
    </row>
    <row r="8" spans="1:11" ht="24" customHeight="1">
      <c r="A8" s="18"/>
      <c r="B8" s="55" t="s">
        <v>2</v>
      </c>
      <c r="C8" s="56">
        <f>+C24+C39</f>
        <v>23457500000</v>
      </c>
      <c r="D8" s="56">
        <f>+D24+D39</f>
        <v>23457500000</v>
      </c>
      <c r="E8" s="56">
        <f>+E24+E39</f>
        <v>7288776201.34</v>
      </c>
      <c r="F8" s="56">
        <f>+F24+F39</f>
        <v>1048112709.26</v>
      </c>
      <c r="G8" s="56">
        <f>+G24+G39</f>
        <v>923121047.34</v>
      </c>
      <c r="H8" s="28">
        <f>+D8-E8</f>
        <v>16168723798.66</v>
      </c>
      <c r="I8" s="15">
        <f>+E8/D8</f>
        <v>0.3107226346089737</v>
      </c>
      <c r="J8" s="15">
        <f>+F8/D8</f>
        <v>0.04468134751188319</v>
      </c>
      <c r="K8" s="16">
        <f>+G8/D8</f>
        <v>0.039352916864115954</v>
      </c>
    </row>
    <row r="9" spans="1:11" ht="25.5" customHeight="1">
      <c r="A9" s="18"/>
      <c r="B9" s="55" t="s">
        <v>9</v>
      </c>
      <c r="C9" s="56">
        <f aca="true" t="shared" si="0" ref="C9:G10">+C25</f>
        <v>89191477341</v>
      </c>
      <c r="D9" s="56">
        <f t="shared" si="0"/>
        <v>89191477341</v>
      </c>
      <c r="E9" s="56">
        <f t="shared" si="0"/>
        <v>6458934873.88</v>
      </c>
      <c r="F9" s="56">
        <f t="shared" si="0"/>
        <v>5829971828.25</v>
      </c>
      <c r="G9" s="56">
        <f t="shared" si="0"/>
        <v>5529036877.25</v>
      </c>
      <c r="H9" s="28">
        <f>+D9-E9</f>
        <v>82732542467.12</v>
      </c>
      <c r="I9" s="15">
        <f>+E9/D9</f>
        <v>0.07241650285919105</v>
      </c>
      <c r="J9" s="15">
        <f>+F9/D9</f>
        <v>0.06536467386856534</v>
      </c>
      <c r="K9" s="16">
        <f>+G9/D9</f>
        <v>0.06199064128191521</v>
      </c>
    </row>
    <row r="10" spans="1:12" ht="24.75" customHeight="1">
      <c r="A10" s="18"/>
      <c r="B10" s="55" t="s">
        <v>10</v>
      </c>
      <c r="C10" s="56">
        <f t="shared" si="0"/>
        <v>199183622659</v>
      </c>
      <c r="D10" s="56">
        <f t="shared" si="0"/>
        <v>199183622659</v>
      </c>
      <c r="E10" s="56">
        <f t="shared" si="0"/>
        <v>136926822659</v>
      </c>
      <c r="F10" s="56">
        <f t="shared" si="0"/>
        <v>11174674154</v>
      </c>
      <c r="G10" s="56">
        <f t="shared" si="0"/>
        <v>0</v>
      </c>
      <c r="H10" s="28">
        <f>+D10-E10</f>
        <v>62256800000</v>
      </c>
      <c r="I10" s="15">
        <f>+E10/D10</f>
        <v>0.6874401661697713</v>
      </c>
      <c r="J10" s="15">
        <f>+F10/D10</f>
        <v>0.05610237430579777</v>
      </c>
      <c r="K10" s="16">
        <f>+G10/D10</f>
        <v>0</v>
      </c>
      <c r="L10" s="1"/>
    </row>
    <row r="11" spans="1:11" ht="6.75" customHeight="1">
      <c r="A11" s="18"/>
      <c r="B11" s="57"/>
      <c r="C11" s="56"/>
      <c r="D11" s="56"/>
      <c r="E11" s="56"/>
      <c r="F11" s="56"/>
      <c r="G11" s="56"/>
      <c r="H11" s="28"/>
      <c r="I11" s="15"/>
      <c r="J11" s="15"/>
      <c r="K11" s="16"/>
    </row>
    <row r="12" spans="1:11" ht="37.5" customHeight="1">
      <c r="A12" s="17" t="s">
        <v>5</v>
      </c>
      <c r="B12" s="53" t="s">
        <v>3</v>
      </c>
      <c r="C12" s="54">
        <f>+C28+C41</f>
        <v>192599920000</v>
      </c>
      <c r="D12" s="54">
        <f>+D28+D41</f>
        <v>192599920000</v>
      </c>
      <c r="E12" s="54">
        <f>+E28+E41</f>
        <v>10409854970.19</v>
      </c>
      <c r="F12" s="54">
        <f>+F28+F41</f>
        <v>375193823.5</v>
      </c>
      <c r="G12" s="54">
        <f>+G28+G41</f>
        <v>375000000</v>
      </c>
      <c r="H12" s="27">
        <f>+D12-E12</f>
        <v>182190065029.81</v>
      </c>
      <c r="I12" s="13">
        <f>+E12/D12</f>
        <v>0.05404911367663082</v>
      </c>
      <c r="J12" s="13">
        <f>+F12/D12</f>
        <v>0.001948047660144407</v>
      </c>
      <c r="K12" s="14">
        <f>+G12/D12</f>
        <v>0.0019470413071822667</v>
      </c>
    </row>
    <row r="13" spans="1:12" ht="11.25" customHeight="1">
      <c r="A13" s="11"/>
      <c r="B13" s="58"/>
      <c r="C13" s="59"/>
      <c r="D13" s="60"/>
      <c r="E13" s="60"/>
      <c r="F13" s="60"/>
      <c r="G13" s="60"/>
      <c r="H13" s="28"/>
      <c r="I13" s="15"/>
      <c r="J13" s="15"/>
      <c r="K13" s="16"/>
      <c r="L13" s="23"/>
    </row>
    <row r="14" spans="1:11" ht="19.5" customHeight="1" thickBot="1">
      <c r="A14" s="19" t="s">
        <v>6</v>
      </c>
      <c r="B14" s="61" t="s">
        <v>7</v>
      </c>
      <c r="C14" s="62">
        <f>+C30+C43</f>
        <v>555625213333</v>
      </c>
      <c r="D14" s="62">
        <f>+D6+D12</f>
        <v>555625213333</v>
      </c>
      <c r="E14" s="62">
        <f>+E6+E12</f>
        <v>168969115166.59</v>
      </c>
      <c r="F14" s="62">
        <f>+F6+F12</f>
        <v>20673251995.19</v>
      </c>
      <c r="G14" s="62">
        <f>+G6+G12</f>
        <v>9043439271.6</v>
      </c>
      <c r="H14" s="29">
        <f>+D14-E14</f>
        <v>386656098166.41003</v>
      </c>
      <c r="I14" s="20">
        <f>+E14/D14</f>
        <v>0.3041062772385792</v>
      </c>
      <c r="J14" s="20">
        <f>+F14/D14</f>
        <v>0.03720718840525332</v>
      </c>
      <c r="K14" s="21">
        <f>+G14/D14</f>
        <v>0.016276149920108184</v>
      </c>
    </row>
    <row r="15" spans="3:11" ht="9.75" customHeight="1"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A16" s="73" t="s">
        <v>27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ht="15" customHeight="1">
      <c r="A17" s="73" t="s">
        <v>31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11.25" customHeight="1" hidden="1" thickBot="1">
      <c r="A18" s="5"/>
      <c r="B18" s="5"/>
      <c r="C18" s="7"/>
      <c r="D18" s="7"/>
      <c r="E18" s="7"/>
      <c r="F18" s="7"/>
      <c r="G18" s="7"/>
      <c r="H18" s="7"/>
      <c r="I18" s="7"/>
      <c r="J18" s="7"/>
      <c r="K18" s="7"/>
    </row>
    <row r="19" spans="3:11" ht="12" customHeight="1" thickBot="1">
      <c r="C19" s="1"/>
      <c r="D19" s="1"/>
      <c r="E19" s="1"/>
      <c r="F19" s="1"/>
      <c r="G19" s="4"/>
      <c r="H19" s="38"/>
      <c r="I19" s="38"/>
      <c r="J19" s="38"/>
      <c r="K19" s="38"/>
    </row>
    <row r="20" spans="1:11" ht="48.75" customHeight="1" thickBot="1">
      <c r="A20" s="30"/>
      <c r="B20" s="31" t="s">
        <v>8</v>
      </c>
      <c r="C20" s="32" t="s">
        <v>25</v>
      </c>
      <c r="D20" s="32" t="s">
        <v>12</v>
      </c>
      <c r="E20" s="32" t="s">
        <v>19</v>
      </c>
      <c r="F20" s="32" t="s">
        <v>23</v>
      </c>
      <c r="G20" s="32" t="s">
        <v>18</v>
      </c>
      <c r="H20" s="34" t="s">
        <v>13</v>
      </c>
      <c r="I20" s="35" t="s">
        <v>16</v>
      </c>
      <c r="J20" s="36" t="s">
        <v>14</v>
      </c>
      <c r="K20" s="37" t="s">
        <v>15</v>
      </c>
    </row>
    <row r="21" spans="1:11" ht="13.5" customHeight="1">
      <c r="A21" s="9"/>
      <c r="B21" s="3"/>
      <c r="C21" s="6"/>
      <c r="D21" s="8"/>
      <c r="E21" s="8"/>
      <c r="F21" s="8"/>
      <c r="G21" s="8"/>
      <c r="H21" s="40"/>
      <c r="I21" s="41"/>
      <c r="J21" s="41"/>
      <c r="K21" s="77"/>
    </row>
    <row r="22" spans="1:12" ht="19.5" customHeight="1">
      <c r="A22" s="12" t="s">
        <v>4</v>
      </c>
      <c r="B22" s="66" t="s">
        <v>0</v>
      </c>
      <c r="C22" s="54">
        <f>SUM(C23:C26)</f>
        <v>349787660000</v>
      </c>
      <c r="D22" s="54">
        <f>SUM(D23:D26)</f>
        <v>349787660000</v>
      </c>
      <c r="E22" s="54">
        <f>SUM(E23:E26)</f>
        <v>156797750302.65</v>
      </c>
      <c r="F22" s="54">
        <f>SUM(F23:F26)</f>
        <v>19742142385.54</v>
      </c>
      <c r="G22" s="54">
        <f>SUM(G23:G26)</f>
        <v>8123123117.59</v>
      </c>
      <c r="H22" s="42">
        <f>+D22-E22</f>
        <v>192989909697.35</v>
      </c>
      <c r="I22" s="43">
        <f>+E22/D22</f>
        <v>0.44826552858568536</v>
      </c>
      <c r="J22" s="43">
        <f>+F22/D22</f>
        <v>0.05644036266327978</v>
      </c>
      <c r="K22" s="44">
        <f>+G22/D22</f>
        <v>0.02322301226289687</v>
      </c>
      <c r="L22" s="1"/>
    </row>
    <row r="23" spans="1:11" ht="19.5" customHeight="1">
      <c r="A23" s="18"/>
      <c r="B23" s="67" t="s">
        <v>1</v>
      </c>
      <c r="C23" s="56">
        <v>39677210000</v>
      </c>
      <c r="D23" s="56">
        <v>39677210000</v>
      </c>
      <c r="E23" s="56">
        <v>7330538188.49</v>
      </c>
      <c r="F23" s="56">
        <v>1773794778.49</v>
      </c>
      <c r="G23" s="56">
        <v>1755376277.46</v>
      </c>
      <c r="H23" s="45">
        <f>+D23-E23</f>
        <v>32346671811.510002</v>
      </c>
      <c r="I23" s="46">
        <f>+E23/D23</f>
        <v>0.18475437634072556</v>
      </c>
      <c r="J23" s="46">
        <f>+F23/D23</f>
        <v>0.044705632742070324</v>
      </c>
      <c r="K23" s="47">
        <f>+G23/D23</f>
        <v>0.04424142416918932</v>
      </c>
    </row>
    <row r="24" spans="1:11" ht="19.5" customHeight="1">
      <c r="A24" s="18"/>
      <c r="B24" s="67" t="s">
        <v>2</v>
      </c>
      <c r="C24" s="56">
        <v>21735350000</v>
      </c>
      <c r="D24" s="56">
        <v>21735350000</v>
      </c>
      <c r="E24" s="56">
        <v>6081454581.28</v>
      </c>
      <c r="F24" s="56">
        <v>963701624.8</v>
      </c>
      <c r="G24" s="56">
        <v>838709962.88</v>
      </c>
      <c r="H24" s="45">
        <f>+D24-E24</f>
        <v>15653895418.720001</v>
      </c>
      <c r="I24" s="46">
        <f>+E24/D24</f>
        <v>0.27979556718801396</v>
      </c>
      <c r="J24" s="46">
        <f>+F24/D24</f>
        <v>0.044337985116411745</v>
      </c>
      <c r="K24" s="47">
        <f>+G24/D24</f>
        <v>0.03858736863588578</v>
      </c>
    </row>
    <row r="25" spans="1:11" ht="19.5" customHeight="1">
      <c r="A25" s="18"/>
      <c r="B25" s="67" t="s">
        <v>9</v>
      </c>
      <c r="C25" s="56">
        <v>89191477341</v>
      </c>
      <c r="D25" s="56">
        <v>89191477341</v>
      </c>
      <c r="E25" s="56">
        <v>6458934873.88</v>
      </c>
      <c r="F25" s="56">
        <v>5829971828.25</v>
      </c>
      <c r="G25" s="56">
        <v>5529036877.25</v>
      </c>
      <c r="H25" s="45">
        <f>+D25-E25</f>
        <v>82732542467.12</v>
      </c>
      <c r="I25" s="46">
        <f>+E25/D25</f>
        <v>0.07241650285919105</v>
      </c>
      <c r="J25" s="46">
        <f>+F25/D25</f>
        <v>0.06536467386856534</v>
      </c>
      <c r="K25" s="47">
        <f>+G25/D25</f>
        <v>0.06199064128191521</v>
      </c>
    </row>
    <row r="26" spans="1:11" ht="19.5" customHeight="1">
      <c r="A26" s="18"/>
      <c r="B26" s="67" t="s">
        <v>10</v>
      </c>
      <c r="C26" s="56">
        <v>199183622659</v>
      </c>
      <c r="D26" s="56">
        <v>199183622659</v>
      </c>
      <c r="E26" s="56">
        <v>136926822659</v>
      </c>
      <c r="F26" s="56">
        <v>11174674154</v>
      </c>
      <c r="G26" s="56">
        <v>0</v>
      </c>
      <c r="H26" s="45">
        <f>+D26-E26</f>
        <v>62256800000</v>
      </c>
      <c r="I26" s="46">
        <f>+E26/D26</f>
        <v>0.6874401661697713</v>
      </c>
      <c r="J26" s="46">
        <f>+F26/D26</f>
        <v>0.05610237430579777</v>
      </c>
      <c r="K26" s="47">
        <f>+G26/D26</f>
        <v>0</v>
      </c>
    </row>
    <row r="27" spans="1:11" ht="8.25" customHeight="1">
      <c r="A27" s="18"/>
      <c r="B27" s="68"/>
      <c r="C27" s="56"/>
      <c r="D27" s="56"/>
      <c r="E27" s="56"/>
      <c r="F27" s="56"/>
      <c r="G27" s="56"/>
      <c r="H27" s="45"/>
      <c r="I27" s="46"/>
      <c r="J27" s="46"/>
      <c r="K27" s="47"/>
    </row>
    <row r="28" spans="1:11" ht="19.5" customHeight="1">
      <c r="A28" s="17" t="s">
        <v>5</v>
      </c>
      <c r="B28" s="66" t="s">
        <v>3</v>
      </c>
      <c r="C28" s="54">
        <v>188620000000</v>
      </c>
      <c r="D28" s="54">
        <v>188620000000</v>
      </c>
      <c r="E28" s="54">
        <v>8946179269.5</v>
      </c>
      <c r="F28" s="54">
        <v>375193823.5</v>
      </c>
      <c r="G28" s="54">
        <v>375000000</v>
      </c>
      <c r="H28" s="42">
        <f>+D28-E28</f>
        <v>179673820730.5</v>
      </c>
      <c r="I28" s="43">
        <f>+E28/D28</f>
        <v>0.04742964303626339</v>
      </c>
      <c r="J28" s="43">
        <f>+F28/D28</f>
        <v>0.0019891518582334853</v>
      </c>
      <c r="K28" s="44">
        <f>+G28/D28</f>
        <v>0.0019881242710211005</v>
      </c>
    </row>
    <row r="29" spans="1:11" ht="10.5" customHeight="1">
      <c r="A29" s="22"/>
      <c r="B29" s="69"/>
      <c r="C29" s="59"/>
      <c r="D29" s="59"/>
      <c r="E29" s="59" t="s">
        <v>29</v>
      </c>
      <c r="F29" s="59"/>
      <c r="G29" s="59"/>
      <c r="H29" s="45"/>
      <c r="I29" s="46"/>
      <c r="J29" s="46"/>
      <c r="K29" s="47"/>
    </row>
    <row r="30" spans="1:11" ht="19.5" customHeight="1" thickBot="1">
      <c r="A30" s="19" t="s">
        <v>6</v>
      </c>
      <c r="B30" s="70" t="s">
        <v>7</v>
      </c>
      <c r="C30" s="62">
        <f>+C22+C28</f>
        <v>538407660000</v>
      </c>
      <c r="D30" s="62">
        <f>+D22+D28</f>
        <v>538407660000</v>
      </c>
      <c r="E30" s="62">
        <f>+E22+E28</f>
        <v>165743929572.15</v>
      </c>
      <c r="F30" s="62">
        <f>+F22+F28</f>
        <v>20117336209.04</v>
      </c>
      <c r="G30" s="62">
        <f>+G22+G28</f>
        <v>8498123117.59</v>
      </c>
      <c r="H30" s="48">
        <f>+D30-E30</f>
        <v>372663730427.85</v>
      </c>
      <c r="I30" s="49">
        <f>+E30/D30</f>
        <v>0.30784095748591317</v>
      </c>
      <c r="J30" s="49">
        <f>+F30/D30</f>
        <v>0.03736450593782414</v>
      </c>
      <c r="K30" s="50">
        <f>+G30/D30</f>
        <v>0.015783807974778814</v>
      </c>
    </row>
    <row r="31" spans="3:11" ht="12.75">
      <c r="C31" s="1"/>
      <c r="D31" s="1"/>
      <c r="E31" s="1"/>
      <c r="F31" s="1"/>
      <c r="G31" s="1"/>
      <c r="H31" s="1"/>
      <c r="I31" s="1"/>
      <c r="J31" s="1"/>
      <c r="K31" s="1"/>
    </row>
    <row r="32" spans="1:11" ht="15.75">
      <c r="A32" s="5" t="s">
        <v>28</v>
      </c>
      <c r="B32" s="5"/>
      <c r="C32" s="7"/>
      <c r="D32" s="7"/>
      <c r="E32" s="7"/>
      <c r="F32" s="7"/>
      <c r="G32" s="7"/>
      <c r="H32" s="7"/>
      <c r="I32" s="7"/>
      <c r="J32" s="7"/>
      <c r="K32" s="7"/>
    </row>
    <row r="33" spans="1:11" ht="15.75">
      <c r="A33" s="73" t="s">
        <v>31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11.25" customHeight="1" thickBot="1">
      <c r="A34" s="5"/>
      <c r="B34" s="5"/>
      <c r="C34" s="7"/>
      <c r="D34" s="7"/>
      <c r="E34" s="7"/>
      <c r="F34" s="7"/>
      <c r="G34" s="7"/>
      <c r="H34" s="7"/>
      <c r="I34" s="7"/>
      <c r="J34" s="7"/>
      <c r="K34" s="7"/>
    </row>
    <row r="35" spans="1:11" ht="54" customHeight="1" thickBot="1">
      <c r="A35" s="30"/>
      <c r="B35" s="31" t="s">
        <v>8</v>
      </c>
      <c r="C35" s="32" t="s">
        <v>25</v>
      </c>
      <c r="D35" s="32" t="s">
        <v>12</v>
      </c>
      <c r="E35" s="32" t="s">
        <v>20</v>
      </c>
      <c r="F35" s="32" t="s">
        <v>24</v>
      </c>
      <c r="G35" s="32" t="s">
        <v>21</v>
      </c>
      <c r="H35" s="34" t="s">
        <v>13</v>
      </c>
      <c r="I35" s="35" t="s">
        <v>16</v>
      </c>
      <c r="J35" s="36" t="s">
        <v>14</v>
      </c>
      <c r="K35" s="37" t="s">
        <v>15</v>
      </c>
    </row>
    <row r="36" spans="1:11" ht="12" customHeight="1">
      <c r="A36" s="9"/>
      <c r="B36" s="3"/>
      <c r="C36" s="6"/>
      <c r="D36" s="8"/>
      <c r="E36" s="8"/>
      <c r="F36" s="8"/>
      <c r="G36" s="8"/>
      <c r="H36" s="51"/>
      <c r="I36" s="52"/>
      <c r="J36" s="52"/>
      <c r="K36" s="78"/>
    </row>
    <row r="37" spans="1:11" ht="19.5" customHeight="1">
      <c r="A37" s="24" t="s">
        <v>4</v>
      </c>
      <c r="B37" s="63" t="s">
        <v>0</v>
      </c>
      <c r="C37" s="54">
        <f>SUM(C38:C39)</f>
        <v>13237633333</v>
      </c>
      <c r="D37" s="54">
        <f>SUM(D38:D39)</f>
        <v>13237633333</v>
      </c>
      <c r="E37" s="54">
        <f>SUM(E38:E39)</f>
        <v>1761509893.75</v>
      </c>
      <c r="F37" s="54">
        <f>SUM(F38:F39)</f>
        <v>555915786.15</v>
      </c>
      <c r="G37" s="54">
        <f>SUM(G38:G39)</f>
        <v>545316154.01</v>
      </c>
      <c r="H37" s="27">
        <f>+D37-E37</f>
        <v>11476123439.25</v>
      </c>
      <c r="I37" s="13">
        <f>+E37/D37</f>
        <v>0.1330683400452515</v>
      </c>
      <c r="J37" s="13">
        <f>+F37/D37</f>
        <v>0.0419951038199677</v>
      </c>
      <c r="K37" s="14">
        <f>+G37/D37</f>
        <v>0.04119438424469617</v>
      </c>
    </row>
    <row r="38" spans="1:11" ht="19.5" customHeight="1">
      <c r="A38" s="26"/>
      <c r="B38" s="55" t="s">
        <v>1</v>
      </c>
      <c r="C38" s="56">
        <v>11515483333</v>
      </c>
      <c r="D38" s="56">
        <v>11515483333</v>
      </c>
      <c r="E38" s="56">
        <v>554188273.69</v>
      </c>
      <c r="F38" s="56">
        <v>471504701.69</v>
      </c>
      <c r="G38" s="56">
        <v>460905069.55</v>
      </c>
      <c r="H38" s="28">
        <f>+D38-E38</f>
        <v>10961295059.31</v>
      </c>
      <c r="I38" s="15">
        <f>+E38/D38</f>
        <v>0.048125489626810444</v>
      </c>
      <c r="J38" s="15">
        <f>+F38/D38</f>
        <v>0.040945281066822936</v>
      </c>
      <c r="K38" s="16">
        <f>+G38/D38</f>
        <v>0.04002481322075133</v>
      </c>
    </row>
    <row r="39" spans="1:11" ht="19.5" customHeight="1">
      <c r="A39" s="26"/>
      <c r="B39" s="55" t="s">
        <v>2</v>
      </c>
      <c r="C39" s="56">
        <v>1722150000</v>
      </c>
      <c r="D39" s="56">
        <v>1722150000</v>
      </c>
      <c r="E39" s="56">
        <v>1207321620.06</v>
      </c>
      <c r="F39" s="56">
        <v>84411084.46</v>
      </c>
      <c r="G39" s="56">
        <v>84411084.46</v>
      </c>
      <c r="H39" s="28">
        <f>+D39-E39</f>
        <v>514828379.94000006</v>
      </c>
      <c r="I39" s="15">
        <f>+E39/D39</f>
        <v>0.7010548558836338</v>
      </c>
      <c r="J39" s="15">
        <f>+F39/D39</f>
        <v>0.049014943216328426</v>
      </c>
      <c r="K39" s="16">
        <f>+G39/D39</f>
        <v>0.049014943216328426</v>
      </c>
    </row>
    <row r="40" spans="1:11" ht="9" customHeight="1">
      <c r="A40" s="18"/>
      <c r="B40" s="64"/>
      <c r="C40" s="56"/>
      <c r="D40" s="56"/>
      <c r="E40" s="56"/>
      <c r="F40" s="56"/>
      <c r="G40" s="56"/>
      <c r="H40" s="28"/>
      <c r="I40" s="15"/>
      <c r="J40" s="15"/>
      <c r="K40" s="16"/>
    </row>
    <row r="41" spans="1:11" ht="19.5" customHeight="1">
      <c r="A41" s="24" t="s">
        <v>5</v>
      </c>
      <c r="B41" s="53" t="s">
        <v>3</v>
      </c>
      <c r="C41" s="54">
        <v>3979920000</v>
      </c>
      <c r="D41" s="54">
        <v>3979920000</v>
      </c>
      <c r="E41" s="54">
        <v>1463675700.69</v>
      </c>
      <c r="F41" s="54">
        <v>0</v>
      </c>
      <c r="G41" s="54">
        <v>0</v>
      </c>
      <c r="H41" s="27">
        <f>+D41-E41</f>
        <v>2516244299.31</v>
      </c>
      <c r="I41" s="13">
        <f>+E41/D41</f>
        <v>0.36776510600464335</v>
      </c>
      <c r="J41" s="13">
        <f>+F41/D41</f>
        <v>0</v>
      </c>
      <c r="K41" s="14">
        <f>+G41/D41</f>
        <v>0</v>
      </c>
    </row>
    <row r="42" spans="1:11" ht="9.75" customHeight="1">
      <c r="A42" s="11"/>
      <c r="B42" s="65"/>
      <c r="C42" s="60"/>
      <c r="D42" s="60"/>
      <c r="E42" s="60"/>
      <c r="F42" s="60"/>
      <c r="G42" s="60"/>
      <c r="H42" s="28"/>
      <c r="I42" s="15"/>
      <c r="J42" s="15"/>
      <c r="K42" s="16"/>
    </row>
    <row r="43" spans="1:11" ht="19.5" customHeight="1" thickBot="1">
      <c r="A43" s="25" t="s">
        <v>6</v>
      </c>
      <c r="B43" s="61" t="s">
        <v>7</v>
      </c>
      <c r="C43" s="62">
        <f>+C37+C41</f>
        <v>17217553333</v>
      </c>
      <c r="D43" s="62">
        <f>+D37+D41</f>
        <v>17217553333</v>
      </c>
      <c r="E43" s="62">
        <f>+E37+E41</f>
        <v>3225185594.44</v>
      </c>
      <c r="F43" s="62">
        <f>+F37+F41</f>
        <v>555915786.15</v>
      </c>
      <c r="G43" s="62">
        <f>+G37+G41</f>
        <v>545316154.01</v>
      </c>
      <c r="H43" s="29">
        <f>+D43-E43</f>
        <v>13992367738.56</v>
      </c>
      <c r="I43" s="20">
        <f>+E43/D43</f>
        <v>0.18731962271657104</v>
      </c>
      <c r="J43" s="20">
        <f>+F43/D43</f>
        <v>0.032287734232511696</v>
      </c>
      <c r="K43" s="21">
        <f>+G43/D43</f>
        <v>0.03167210482599874</v>
      </c>
    </row>
    <row r="44" ht="12.75">
      <c r="C44" s="1"/>
    </row>
    <row r="45" spans="2:11" ht="15">
      <c r="B45" s="71" t="s">
        <v>26</v>
      </c>
      <c r="C45" s="72"/>
      <c r="D45" s="72"/>
      <c r="E45" s="72"/>
      <c r="F45" s="72"/>
      <c r="G45" s="71"/>
      <c r="H45" s="71"/>
      <c r="I45" s="71"/>
      <c r="J45" s="71"/>
      <c r="K45" s="71"/>
    </row>
    <row r="46" spans="2:11" ht="15">
      <c r="B46" s="71" t="s">
        <v>32</v>
      </c>
      <c r="C46" s="72"/>
      <c r="D46" s="72"/>
      <c r="E46" s="72"/>
      <c r="F46" s="72"/>
      <c r="G46" s="71"/>
      <c r="H46" s="71"/>
      <c r="I46" s="71"/>
      <c r="J46" s="71"/>
      <c r="K46" s="71"/>
    </row>
    <row r="47" spans="2:11" ht="15">
      <c r="B47" s="71" t="s">
        <v>33</v>
      </c>
      <c r="C47" s="72"/>
      <c r="D47" s="72"/>
      <c r="E47" s="72"/>
      <c r="F47" s="72"/>
      <c r="G47" s="71"/>
      <c r="H47" s="71"/>
      <c r="I47" s="71"/>
      <c r="J47" s="71"/>
      <c r="K47" s="71"/>
    </row>
    <row r="48" spans="2:9" ht="12.75">
      <c r="B48" s="39"/>
      <c r="C48" s="39"/>
      <c r="D48" s="39"/>
      <c r="E48" s="39"/>
      <c r="F48" s="39"/>
      <c r="G48" s="39"/>
      <c r="H48" s="39"/>
      <c r="I48" s="39"/>
    </row>
    <row r="50" ht="12.75">
      <c r="H50" s="39"/>
    </row>
    <row r="51" ht="12.75">
      <c r="H51" s="39"/>
    </row>
    <row r="52" ht="12.75">
      <c r="H52" s="1"/>
    </row>
  </sheetData>
  <sheetProtection/>
  <mergeCells count="5">
    <mergeCell ref="A2:K2"/>
    <mergeCell ref="A1:K1"/>
    <mergeCell ref="A16:K16"/>
    <mergeCell ref="A17:K17"/>
    <mergeCell ref="A33:K33"/>
  </mergeCells>
  <printOptions horizontalCentered="1"/>
  <pageMargins left="0.7874015748031497" right="0" top="0.1968503937007874" bottom="0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2017-02-03T20:57:10Z</cp:lastPrinted>
  <dcterms:created xsi:type="dcterms:W3CDTF">2011-02-09T13:24:23Z</dcterms:created>
  <dcterms:modified xsi:type="dcterms:W3CDTF">2017-02-03T20:57:17Z</dcterms:modified>
  <cp:category/>
  <cp:version/>
  <cp:contentType/>
  <cp:contentStatus/>
</cp:coreProperties>
</file>