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RWPZW60Z\"/>
    </mc:Choice>
  </mc:AlternateContent>
  <bookViews>
    <workbookView xWindow="240" yWindow="120" windowWidth="18060" windowHeight="7050"/>
  </bookViews>
  <sheets>
    <sheet name="GESTIÓN GENERAL " sheetId="1" r:id="rId1"/>
  </sheets>
  <definedNames>
    <definedName name="_xlnm.Print_Titles" localSheetId="0">'GESTIÓN GENERAL '!$5:$5</definedName>
  </definedNames>
  <calcPr calcId="152511"/>
</workbook>
</file>

<file path=xl/calcChain.xml><?xml version="1.0" encoding="utf-8"?>
<calcChain xmlns="http://schemas.openxmlformats.org/spreadsheetml/2006/main">
  <c r="V68" i="1" l="1"/>
  <c r="U68" i="1"/>
  <c r="T68" i="1"/>
  <c r="S68" i="1"/>
  <c r="V67" i="1"/>
  <c r="U67" i="1"/>
  <c r="T67" i="1"/>
  <c r="S67" i="1"/>
  <c r="V66" i="1"/>
  <c r="U66" i="1"/>
  <c r="T66" i="1"/>
  <c r="S66" i="1"/>
  <c r="V65" i="1"/>
  <c r="U65" i="1"/>
  <c r="T65" i="1"/>
  <c r="S65" i="1"/>
  <c r="V64" i="1"/>
  <c r="U64" i="1"/>
  <c r="T64" i="1"/>
  <c r="S64" i="1"/>
  <c r="V63" i="1"/>
  <c r="U63" i="1"/>
  <c r="T63" i="1"/>
  <c r="S63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S32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7" i="1"/>
  <c r="U17" i="1"/>
  <c r="T17" i="1"/>
  <c r="S17" i="1"/>
  <c r="V16" i="1"/>
  <c r="U16" i="1"/>
  <c r="T16" i="1"/>
  <c r="S16" i="1"/>
  <c r="V14" i="1"/>
  <c r="U14" i="1"/>
  <c r="T14" i="1"/>
  <c r="S14" i="1"/>
  <c r="V13" i="1"/>
  <c r="U13" i="1"/>
  <c r="T13" i="1"/>
  <c r="S13" i="1"/>
  <c r="V12" i="1"/>
  <c r="U12" i="1"/>
  <c r="T12" i="1"/>
  <c r="S12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R41" i="1"/>
  <c r="Q41" i="1"/>
  <c r="P41" i="1"/>
  <c r="O41" i="1"/>
  <c r="N41" i="1"/>
  <c r="M41" i="1"/>
  <c r="S41" i="1" s="1"/>
  <c r="L41" i="1"/>
  <c r="K41" i="1"/>
  <c r="J41" i="1"/>
  <c r="R33" i="1"/>
  <c r="Q33" i="1"/>
  <c r="P33" i="1"/>
  <c r="O33" i="1"/>
  <c r="N33" i="1"/>
  <c r="M33" i="1"/>
  <c r="L33" i="1"/>
  <c r="K33" i="1"/>
  <c r="J33" i="1"/>
  <c r="R19" i="1"/>
  <c r="Q19" i="1"/>
  <c r="P19" i="1"/>
  <c r="O19" i="1"/>
  <c r="N19" i="1"/>
  <c r="N18" i="1" s="1"/>
  <c r="M19" i="1"/>
  <c r="S19" i="1" s="1"/>
  <c r="L19" i="1"/>
  <c r="K19" i="1"/>
  <c r="K18" i="1" s="1"/>
  <c r="J19" i="1"/>
  <c r="R15" i="1"/>
  <c r="Q15" i="1"/>
  <c r="P15" i="1"/>
  <c r="O15" i="1"/>
  <c r="N15" i="1"/>
  <c r="M15" i="1"/>
  <c r="L15" i="1"/>
  <c r="K15" i="1"/>
  <c r="J15" i="1"/>
  <c r="R7" i="1"/>
  <c r="Q7" i="1"/>
  <c r="P7" i="1"/>
  <c r="O7" i="1"/>
  <c r="N7" i="1"/>
  <c r="M7" i="1"/>
  <c r="S7" i="1" s="1"/>
  <c r="L7" i="1"/>
  <c r="K7" i="1"/>
  <c r="J7" i="1"/>
  <c r="S33" i="1" l="1"/>
  <c r="S15" i="1"/>
  <c r="V33" i="1"/>
  <c r="J18" i="1"/>
  <c r="L18" i="1"/>
  <c r="L6" i="1" s="1"/>
  <c r="L69" i="1" s="1"/>
  <c r="O18" i="1"/>
  <c r="R18" i="1"/>
  <c r="R6" i="1" s="1"/>
  <c r="U41" i="1"/>
  <c r="U7" i="1"/>
  <c r="T19" i="1"/>
  <c r="V7" i="1"/>
  <c r="V15" i="1"/>
  <c r="U33" i="1"/>
  <c r="T33" i="1"/>
  <c r="T15" i="1"/>
  <c r="J6" i="1"/>
  <c r="J69" i="1" s="1"/>
  <c r="U19" i="1"/>
  <c r="V41" i="1"/>
  <c r="P18" i="1"/>
  <c r="T7" i="1"/>
  <c r="U15" i="1"/>
  <c r="K6" i="1"/>
  <c r="K69" i="1" s="1"/>
  <c r="N6" i="1"/>
  <c r="N69" i="1" s="1"/>
  <c r="T41" i="1"/>
  <c r="M18" i="1"/>
  <c r="O6" i="1"/>
  <c r="O69" i="1" s="1"/>
  <c r="Q18" i="1"/>
  <c r="M6" i="1"/>
  <c r="V19" i="1"/>
  <c r="T18" i="1" l="1"/>
  <c r="P6" i="1"/>
  <c r="S6" i="1" s="1"/>
  <c r="S18" i="1"/>
  <c r="U18" i="1"/>
  <c r="V18" i="1"/>
  <c r="R69" i="1"/>
  <c r="V6" i="1"/>
  <c r="M69" i="1"/>
  <c r="P69" i="1"/>
  <c r="T6" i="1"/>
  <c r="Q6" i="1"/>
  <c r="T69" i="1" l="1"/>
  <c r="V69" i="1"/>
  <c r="U6" i="1"/>
  <c r="Q69" i="1"/>
  <c r="U69" i="1" s="1"/>
  <c r="S69" i="1"/>
</calcChain>
</file>

<file path=xl/sharedStrings.xml><?xml version="1.0" encoding="utf-8"?>
<sst xmlns="http://schemas.openxmlformats.org/spreadsheetml/2006/main" count="548" uniqueCount="131">
  <si>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</si>
  <si>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</si>
  <si>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</si>
  <si>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</si>
  <si>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</si>
  <si>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</si>
  <si>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</si>
  <si>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</si>
  <si>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</si>
  <si>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</si>
  <si>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</si>
  <si>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1</t>
  </si>
  <si>
    <t>0</t>
  </si>
  <si>
    <t>Nación</t>
  </si>
  <si>
    <t>10</t>
  </si>
  <si>
    <t>CSF</t>
  </si>
  <si>
    <t>SUELDOS DE PERSONAL DE NOMINA</t>
  </si>
  <si>
    <t>4</t>
  </si>
  <si>
    <t>PRIMA TECNICA</t>
  </si>
  <si>
    <t>5</t>
  </si>
  <si>
    <t>OTROS</t>
  </si>
  <si>
    <t>8</t>
  </si>
  <si>
    <t>OTROS GASTOS PERSONALES - DISTRIBUCION PREVIO CONCEPTO DGPPN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</si>
  <si>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</si>
  <si>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</si>
  <si>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</si>
  <si>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</si>
  <si>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</si>
  <si>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</si>
  <si>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</si>
  <si>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</si>
  <si>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11</t>
  </si>
  <si>
    <t>SSF</t>
  </si>
  <si>
    <t>CUOTA DE AUDITAJE CONTRANAL</t>
  </si>
  <si>
    <t>61</t>
  </si>
  <si>
    <t>COMITE GLOBAL DE PREFERENCIAS COMERCIALES ENTRE PAISES EN DESARROLLO (LEY 8 DE 1992)</t>
  </si>
  <si>
    <t>80</t>
  </si>
  <si>
    <t>ORGANIZACION MUNDIAL DEL COMERCIO. OMC. (LEY 170/94)</t>
  </si>
  <si>
    <t>95</t>
  </si>
  <si>
    <t>ORGANIZACION MUNDIAL DE TURISMO O.M.T. (LEY 63 DE 1989)</t>
  </si>
  <si>
    <t>98</t>
  </si>
  <si>
    <t>SECRETARIA GENERAL DE LA COMUNIDAD ANDINA. (LEY 8 DE 1973)</t>
  </si>
  <si>
    <t>110</t>
  </si>
  <si>
    <t>TRIBUNAL DE JUSTICIA DE LA COMUNIDAD ANDINA. (LEY 17 DE 1980)</t>
  </si>
  <si>
    <t>BONOS PENSIONALES</t>
  </si>
  <si>
    <t>CUOTAS PARTES PENSIONALES</t>
  </si>
  <si>
    <t>21</t>
  </si>
  <si>
    <t>MESADAS PENSIONALES - ZONAS FRANCAS</t>
  </si>
  <si>
    <t>23</t>
  </si>
  <si>
    <t>MESADAS PENSIONALES ALCALIS DE COLOMBIA LTDA. EN LIQUIDACION</t>
  </si>
  <si>
    <t>25</t>
  </si>
  <si>
    <t>MESADAS PENSIONALES CONCESION DE SALINAS</t>
  </si>
  <si>
    <t>6</t>
  </si>
  <si>
    <t>SENTENCIAS Y CONCILIACIONES</t>
  </si>
  <si>
    <t>19</t>
  </si>
  <si>
    <t>OTRAS TRANSFERENCIAS - DISTRIBUCION PREVIO CONCEPTO DGPPN</t>
  </si>
  <si>
    <t>TRANSFERENCIA DE RECURSOS AL PATRIMONIO AUTONOMO FIDEICOMISO DE PROMOCION DE EXPORTACIONES - PROEXPORT. ARTICULO 33 LEY 1328 DE 2009</t>
  </si>
  <si>
    <t>28</t>
  </si>
  <si>
    <t>TRANSFERENCIA DE RECURSOS A BANCOLDEX CON DESTINO A LA MODERNIZACION EMPRESARIAL. ARTICULO 2 DE LA LEY 1450 DE 2011 Y 113 DE LA LEY 795 DE 2003</t>
  </si>
  <si>
    <t>29</t>
  </si>
  <si>
    <t>TRANSFERENCIA DE RECURSOS A BANCOLDEX CON DESTINO AL PROGRAMA UNIDAD DE DESARROLLO E INNOVACION. ARTICULO 46 DE LA LEY 1450 DE 2011 Y 113 DE LA LEY 795 DE 2003</t>
  </si>
  <si>
    <t>32</t>
  </si>
  <si>
    <t>TRANSFERENCIA DE RECURSOS AL FONDO FILMICO COLOMBIA (FFC) - LEY 1556 DE 2012</t>
  </si>
  <si>
    <t>C</t>
  </si>
  <si>
    <t>3501</t>
  </si>
  <si>
    <t>0200</t>
  </si>
  <si>
    <t>IMPLANTACIÓN DE LA POLÍTICA DE INSERCIÓN EFECTIVA DE COLOMBIA EN LOS MERCADOS INTERNACIONALES</t>
  </si>
  <si>
    <t>13</t>
  </si>
  <si>
    <t>3502</t>
  </si>
  <si>
    <t>APOYO A PROYECTOS DEL FONDO DE MODERNIZACIÓN E INNOVACIÓN PARA LAS MICRO, PEQUEÑAS Y MEDIANAS EMPRESAS EN COLOMBIA</t>
  </si>
  <si>
    <t>APOYO A LA PROMOCION Y COMPETITIVIDAD TURISTICA LEY 1101 DE 2006 ANIVEL NACIONAL</t>
  </si>
  <si>
    <t>APOYO  TECNICO A LA POLITICA DE EMPRENDIMIENTO EN COLOMBIA</t>
  </si>
  <si>
    <t>IMPLEMENTACIÓN DE UNA ESTRATEGIA PARA PROMOVER EL CRECIMIENTO Y FORTALECIMIENTO DE LAS MICRO Y PEQUEÑAS EMPRESAS CON BASE EN EL APROVECHAMIENTO DEL MERCADO NACIONAL</t>
  </si>
  <si>
    <t>APOYO A LA POLITICA DE CONSOLIDACION DE LAS MICRO PEQUEÑAS Y MEDIANAS EMPRESAS A NIVEL NACIONAL</t>
  </si>
  <si>
    <t>ADMINISTRACIÓN DEL SUBSISTEMA NACIONAL DE LA CALIDAD.</t>
  </si>
  <si>
    <t>7</t>
  </si>
  <si>
    <t>IMPLEMENTACIÓN DE LA POLÍTICA DE PRODUCTIVIDAD Y COMPETITIVIDAD A TRAVÉS DE LAS COMISIONES REGIONALES DE COMPETITIVIDAD A NIVEL NACIONAL</t>
  </si>
  <si>
    <t>APOYO A LA POLÍTICA DE FORMALIZACIÓN EMPRESARIAL EN COLOMBIA</t>
  </si>
  <si>
    <t>ASISTENCIA A LA PROMOCIÓN Y COMPETITIVIDAD TURÍSTICA A NIVEL NACIONAL</t>
  </si>
  <si>
    <t>APOYO A LA TRANSFORMACION PRODUCTIVA DE SECTORES DE LA ECONOMIA PARA INCREMENTAR SU PRODUCTIVIDAD Y COMPETITIVIDAD A NIVEL NACIONAL</t>
  </si>
  <si>
    <t>FORTALECIMIENTO A LA POLITICA DE GENERACIÓN DE INGRESOS PARA GRUPOS DE ESPECIAL PROTECCION CONSTITUCIONAL A NIVEL NACIONAL</t>
  </si>
  <si>
    <t>12</t>
  </si>
  <si>
    <t>IMPLEMENTACIÓN ACCIÓNES QUE CONTRIBUYAN AL MEJORAMIENTO DE LA PRODUCTIVIDAD Y COMPETITIVIDAD NACIONAL</t>
  </si>
  <si>
    <t>15</t>
  </si>
  <si>
    <t>IMPLEMENTACION DE PROCESOS DE DESARROLLO ECONOMICO LOCAL PARA LA COMPETITIVIDAD ESTRATEGICA NACIONAL</t>
  </si>
  <si>
    <t>Propios</t>
  </si>
  <si>
    <t>14</t>
  </si>
  <si>
    <t>APOYO AL SECTOR LACTEO PARA LA COMPETITIVIDAD FRENTE A LOS RETOS DE TRATADOS DE LIBRE COMERCIO EN COLOMBIA</t>
  </si>
  <si>
    <t>IMPLEMENTACION DE LA ESTRATEGIA DE INNOVACION EMPRESARIAL A NIVEL NACIONAL</t>
  </si>
  <si>
    <t>3503</t>
  </si>
  <si>
    <t>IMPLANTACION Y DIFUSION DE UN NUEVO SISTEMA  DE CONTABILIDAD CON REFERENTE INTERNACIONAL A NIVEL NACIONAL</t>
  </si>
  <si>
    <t>APLICACIÓN  Y CONVERGENCIA HACIA ESTANDARES INTERNACIONALES DE INFORMACION FINANCIERA Y DE ASEGURAMIENTO DE LA INFORMACION A NIVEL NACIONAL</t>
  </si>
  <si>
    <t>3599</t>
  </si>
  <si>
    <t>FORTALECIMIENTO INSTITUCIONAL A TRAVÉS DE LA ARTICULACIÓN DE LOS PROCESOS CON LA INFRAESTRUCTURA TECNOLÓGICA Y DE INFORMACIÓN PARA EL MINISTERIO DE COMERCIO, INDUSTRIA Y TURISMO.</t>
  </si>
  <si>
    <t>DESARROLLO DE ACCIONES PARA FORTALECER LA GESTION MISIONAL DEL MINISTERIO DE COMERCIO, INDUSTRIA Y TURISMO A NIVEL NACIONAL</t>
  </si>
  <si>
    <t>TOTAL PRESUPUESTO A+C</t>
  </si>
  <si>
    <t>GASTOS DE PERSONAL</t>
  </si>
  <si>
    <t>GASTOS DE FUNCIONAMIENTO</t>
  </si>
  <si>
    <t xml:space="preserve">GASTOS DE INVERSION </t>
  </si>
  <si>
    <t xml:space="preserve">GASTOS  GENERALES </t>
  </si>
  <si>
    <t>TRANSFERENCIAS CORRIENTES</t>
  </si>
  <si>
    <t xml:space="preserve">TRANSFERENCIAS DE CAPITAL </t>
  </si>
  <si>
    <t>COMP/   APR</t>
  </si>
  <si>
    <t>MINISTERIO DE COMERCIO INDUSTRIA Y TURISMO</t>
  </si>
  <si>
    <t xml:space="preserve">UNIDAD EJECUTORA 3501-01 GESTIÓN GENERAL </t>
  </si>
  <si>
    <t>EJECUCIÓN PRESUPUESTAL ACUMULADA CON CORTE AL 31 DE DICIEMBRE DE 2017</t>
  </si>
  <si>
    <t>GENERADO : 22 DE ENERO DE 2018</t>
  </si>
  <si>
    <t>Fuente :Sistema Integrado de Información Financiera SIIF Nación</t>
  </si>
  <si>
    <t>Nota 1:Ley No.1815 del 7 de Diciembre de 2016 " Por la cual se decreta el presupuesto de rentas y recursos de capital y ley de apropiaciones para la Vigencia Fiscal del 1° de Enero al 31 de Diciembre de 2017"</t>
  </si>
  <si>
    <t>Nota 2: Decreto No. 2170 del 27 de Diciembre de 2016 " Por el cual se liquida el Presupuesto General de La Nación para la vigencia fiscal de 2017, se detallan las apropiaciones y se clasifican y definen los gastos "</t>
  </si>
  <si>
    <t>Nota 3: Resolución 0776 del 22 de Marzo de 2017 " Por la cual se efectua una distribución en el presupuesto de gastos de funcionamiento del Ministerio de Hacienda y Crédito Público para la vigencia fiscal 2017"</t>
  </si>
  <si>
    <t>Nota 4: Resolución 143 del 06 de Abril de 2017 " Por la cual se efectua una distribución del Presupuesto de inversión contenida en el anexo del Decreto de Liquidación del Presupuesto General de la Nación para la vigencia fiscal 2017"</t>
  </si>
  <si>
    <t>Nota 5: Resolución 1714 del 6 de Junio de 2017 " Por la cual se efectúa una distribución en el Presupuesto de Gastos de Inversión del Departamento Administrativo Nacional de Planeación para la vigencia fiscal del 2017"</t>
  </si>
  <si>
    <t>Nota 6: Ley No. 1837 del 30 de Junio de 2017 " Por la cual se efectuan unas modificaciones al Presupuesto General de la Nación para la vigencia fiscal de 2017"</t>
  </si>
  <si>
    <t xml:space="preserve">Nota 7: Decreto 1157 del 7 de Julio de 2017 " Por el cual se adiciona el Presupuesto General de la Nación para la vigencia fiscal de 2017 y se efectua la correspondiente liquidación </t>
  </si>
  <si>
    <t>Nota 8: Decreto 1238 del 19 de Julio de 2017 " Por el cual se liquida la Ley 1837 de 2017 que efectúa unas modificaciones al Presupuesto General de la Nación para la vigencia fiscal de 2017"</t>
  </si>
  <si>
    <t>Nota9: Resolución 3762 del 15 de Noviembre de 2017 "Por la cual se efectúa una distribución en el Presupuesto de Gastos de Funcionamiento del Ministerio de Hacienda y Crédito Público para la vigencia fiscal de 2017"</t>
  </si>
  <si>
    <t>OBLIG/ APR</t>
  </si>
  <si>
    <t>PAGO/ APR</t>
  </si>
  <si>
    <t>APR. INICIAL ($)</t>
  </si>
  <si>
    <t>APR. ADICIONADA ($)</t>
  </si>
  <si>
    <t>APR. REDUCIDA ($)</t>
  </si>
  <si>
    <t>APR. VIGENTE ($)</t>
  </si>
  <si>
    <t>CDP ($)</t>
  </si>
  <si>
    <t>APR. DISPONIBLE ($)</t>
  </si>
  <si>
    <t>COMPROMISO ($)</t>
  </si>
  <si>
    <t>OBLIGACION ($)</t>
  </si>
  <si>
    <t>PAGOS ($)</t>
  </si>
  <si>
    <t>APROPIACION SIN COMPROMETER ($)</t>
  </si>
  <si>
    <t>Nota 10: Decreto 2118 del 15 de Diciembre de 2017 " Por el cual se reducen unas apropiaciones en el Presupuesto General de la Nación de la vigencia fiscal de 2017"</t>
  </si>
  <si>
    <t>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</si>
</sst>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/>
    <xf numFmtId="165" fontId="6" fillId="0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readingOrder="1"/>
    </xf>
    <xf numFmtId="10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Continuous" vertical="center" wrapText="1"/>
    </xf>
    <xf numFmtId="0" fontId="9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3"/>
  <sheetViews>
    <sheetView showGridLines="0" tabSelected="1" workbookViewId="0">
      <selection activeCell="W7" sqref="W7"/>
    </sheetView>
  </sheetViews>
  <sheetFormatPr baseColWidth="10" defaultRowHeight="15"/>
  <cols>
    <col min="1" max="4" width="5.42578125" customWidth="1"/>
    <col min="5" max="5" width="5" customWidth="1"/>
    <col min="6" max="6" width="7.42578125" customWidth="1"/>
    <col min="7" max="7" width="4.28515625" customWidth="1"/>
    <col min="8" max="8" width="5" customWidth="1"/>
    <col min="9" max="9" width="23.140625" customWidth="1"/>
    <col min="10" max="10" width="16.7109375" customWidth="1"/>
    <col min="11" max="11" width="17.5703125" customWidth="1"/>
    <col min="12" max="12" width="16.42578125" customWidth="1"/>
    <col min="13" max="13" width="17.28515625" customWidth="1"/>
    <col min="14" max="14" width="17" customWidth="1"/>
    <col min="15" max="15" width="16.28515625" customWidth="1"/>
    <col min="16" max="16" width="17.28515625" customWidth="1"/>
    <col min="17" max="17" width="16.140625" customWidth="1"/>
    <col min="18" max="18" width="17.140625" customWidth="1"/>
    <col min="19" max="19" width="14.7109375" customWidth="1"/>
    <col min="20" max="20" width="7" customWidth="1"/>
    <col min="21" max="21" width="7.7109375" customWidth="1"/>
    <col min="22" max="22" width="7.140625" customWidth="1"/>
  </cols>
  <sheetData>
    <row r="1" spans="1:23" ht="15.75">
      <c r="A1" s="35" t="s">
        <v>103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3" ht="15.75">
      <c r="A2" s="35" t="s">
        <v>104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3" ht="15.75">
      <c r="A3" s="35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34" t="s">
        <v>106</v>
      </c>
    </row>
    <row r="5" spans="1:23" ht="36" customHeight="1" thickTop="1" thickBo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119</v>
      </c>
      <c r="K5" s="9" t="s">
        <v>120</v>
      </c>
      <c r="L5" s="9" t="s">
        <v>121</v>
      </c>
      <c r="M5" s="9" t="s">
        <v>122</v>
      </c>
      <c r="N5" s="9" t="s">
        <v>123</v>
      </c>
      <c r="O5" s="9" t="s">
        <v>124</v>
      </c>
      <c r="P5" s="9" t="s">
        <v>125</v>
      </c>
      <c r="Q5" s="9" t="s">
        <v>126</v>
      </c>
      <c r="R5" s="9" t="s">
        <v>127</v>
      </c>
      <c r="S5" s="33" t="s">
        <v>128</v>
      </c>
      <c r="T5" s="33" t="s">
        <v>102</v>
      </c>
      <c r="U5" s="33" t="s">
        <v>117</v>
      </c>
      <c r="V5" s="33" t="s">
        <v>118</v>
      </c>
    </row>
    <row r="6" spans="1:23" ht="35.1" customHeight="1" thickTop="1" thickBot="1">
      <c r="A6" s="5" t="s">
        <v>10</v>
      </c>
      <c r="B6" s="5"/>
      <c r="C6" s="5"/>
      <c r="D6" s="5"/>
      <c r="E6" s="5"/>
      <c r="F6" s="5"/>
      <c r="G6" s="5"/>
      <c r="H6" s="5"/>
      <c r="I6" s="10" t="s">
        <v>97</v>
      </c>
      <c r="J6" s="21">
        <f>+J7+J15+J18</f>
        <v>349787660000</v>
      </c>
      <c r="K6" s="21">
        <f t="shared" ref="K6:R6" si="0">+K7+K15+K18</f>
        <v>66821010664.5</v>
      </c>
      <c r="L6" s="21">
        <f t="shared" si="0"/>
        <v>10777685409.5</v>
      </c>
      <c r="M6" s="21">
        <f t="shared" si="0"/>
        <v>405830985255</v>
      </c>
      <c r="N6" s="21">
        <f t="shared" si="0"/>
        <v>405125340983.18994</v>
      </c>
      <c r="O6" s="21">
        <f t="shared" si="0"/>
        <v>705644271.80999994</v>
      </c>
      <c r="P6" s="21">
        <f t="shared" si="0"/>
        <v>404008286324.87</v>
      </c>
      <c r="Q6" s="21">
        <f t="shared" si="0"/>
        <v>403758286324.87</v>
      </c>
      <c r="R6" s="21">
        <f t="shared" si="0"/>
        <v>354907694885.60999</v>
      </c>
      <c r="S6" s="12">
        <f t="shared" ref="S6:S37" si="1">+M6-P6</f>
        <v>1822698930.1300049</v>
      </c>
      <c r="T6" s="22">
        <f>+P6/M6</f>
        <v>0.99550872408378399</v>
      </c>
      <c r="U6" s="22">
        <f>+Q6/M6</f>
        <v>0.99489270409249886</v>
      </c>
      <c r="V6" s="22">
        <f>+R6/M6</f>
        <v>0.87452094044176332</v>
      </c>
      <c r="W6" s="2"/>
    </row>
    <row r="7" spans="1:23" ht="35.1" customHeight="1" thickTop="1" thickBot="1">
      <c r="A7" s="9" t="s">
        <v>10</v>
      </c>
      <c r="B7" s="9">
        <v>1</v>
      </c>
      <c r="C7" s="9"/>
      <c r="D7" s="9"/>
      <c r="E7" s="9"/>
      <c r="F7" s="9"/>
      <c r="G7" s="9"/>
      <c r="H7" s="9"/>
      <c r="I7" s="6" t="s">
        <v>96</v>
      </c>
      <c r="J7" s="17">
        <f>SUM(J8:J14)</f>
        <v>39677210000</v>
      </c>
      <c r="K7" s="17">
        <f t="shared" ref="K7:R7" si="2">SUM(K8:K14)</f>
        <v>6295990300</v>
      </c>
      <c r="L7" s="17">
        <f t="shared" si="2"/>
        <v>2858600000</v>
      </c>
      <c r="M7" s="17">
        <f t="shared" si="2"/>
        <v>43114600300</v>
      </c>
      <c r="N7" s="17">
        <f t="shared" si="2"/>
        <v>43041868327.32</v>
      </c>
      <c r="O7" s="17">
        <f t="shared" si="2"/>
        <v>72731972.680000007</v>
      </c>
      <c r="P7" s="17">
        <f t="shared" si="2"/>
        <v>42315694316.110001</v>
      </c>
      <c r="Q7" s="17">
        <f t="shared" si="2"/>
        <v>42065694316.110001</v>
      </c>
      <c r="R7" s="17">
        <f t="shared" si="2"/>
        <v>41987981020.110001</v>
      </c>
      <c r="S7" s="13">
        <f t="shared" si="1"/>
        <v>798905983.88999939</v>
      </c>
      <c r="T7" s="23">
        <f>+P7/M7</f>
        <v>0.98147017533895586</v>
      </c>
      <c r="U7" s="23">
        <f>+Q7/M7</f>
        <v>0.97567167556717438</v>
      </c>
      <c r="V7" s="23">
        <f>+R7/M7</f>
        <v>0.97386919345069289</v>
      </c>
      <c r="W7" s="2"/>
    </row>
    <row r="8" spans="1:23" ht="35.1" customHeight="1" thickTop="1" thickBot="1">
      <c r="A8" s="14" t="s">
        <v>10</v>
      </c>
      <c r="B8" s="14" t="s">
        <v>11</v>
      </c>
      <c r="C8" s="14" t="s">
        <v>12</v>
      </c>
      <c r="D8" s="14" t="s">
        <v>11</v>
      </c>
      <c r="E8" s="14" t="s">
        <v>11</v>
      </c>
      <c r="F8" s="14" t="s">
        <v>13</v>
      </c>
      <c r="G8" s="14" t="s">
        <v>14</v>
      </c>
      <c r="H8" s="14" t="s">
        <v>15</v>
      </c>
      <c r="I8" s="7" t="s">
        <v>16</v>
      </c>
      <c r="J8" s="15">
        <v>12822000000</v>
      </c>
      <c r="K8" s="15">
        <v>300000000</v>
      </c>
      <c r="L8" s="15">
        <v>0</v>
      </c>
      <c r="M8" s="15">
        <v>13122000000</v>
      </c>
      <c r="N8" s="15">
        <v>13122000000</v>
      </c>
      <c r="O8" s="15">
        <v>0</v>
      </c>
      <c r="P8" s="15">
        <v>13017707473.98</v>
      </c>
      <c r="Q8" s="15">
        <v>13017707473.98</v>
      </c>
      <c r="R8" s="15">
        <v>13017707473.98</v>
      </c>
      <c r="S8" s="16">
        <f t="shared" si="1"/>
        <v>104292526.02000046</v>
      </c>
      <c r="T8" s="24">
        <f>+P8/M8</f>
        <v>0.99205208611339735</v>
      </c>
      <c r="U8" s="24">
        <f>+Q8/M8</f>
        <v>0.99205208611339735</v>
      </c>
      <c r="V8" s="24">
        <f>+R8/M8</f>
        <v>0.99205208611339735</v>
      </c>
      <c r="W8" s="2"/>
    </row>
    <row r="9" spans="1:23" ht="35.1" customHeight="1" thickTop="1" thickBot="1">
      <c r="A9" s="14" t="s">
        <v>10</v>
      </c>
      <c r="B9" s="14" t="s">
        <v>11</v>
      </c>
      <c r="C9" s="14" t="s">
        <v>12</v>
      </c>
      <c r="D9" s="14" t="s">
        <v>11</v>
      </c>
      <c r="E9" s="14" t="s">
        <v>17</v>
      </c>
      <c r="F9" s="14" t="s">
        <v>13</v>
      </c>
      <c r="G9" s="14" t="s">
        <v>14</v>
      </c>
      <c r="H9" s="14" t="s">
        <v>15</v>
      </c>
      <c r="I9" s="7" t="s">
        <v>18</v>
      </c>
      <c r="J9" s="15">
        <v>2269700000</v>
      </c>
      <c r="K9" s="15">
        <v>250000000</v>
      </c>
      <c r="L9" s="15">
        <v>0</v>
      </c>
      <c r="M9" s="15">
        <v>2519700000</v>
      </c>
      <c r="N9" s="15">
        <v>2519700000</v>
      </c>
      <c r="O9" s="15">
        <v>0</v>
      </c>
      <c r="P9" s="15">
        <v>2473533072.3800001</v>
      </c>
      <c r="Q9" s="15">
        <v>2473533072.3800001</v>
      </c>
      <c r="R9" s="15">
        <v>2473533072.3800001</v>
      </c>
      <c r="S9" s="16">
        <f t="shared" si="1"/>
        <v>46166927.619999886</v>
      </c>
      <c r="T9" s="24">
        <f>+P9/M9</f>
        <v>0.98167760939000681</v>
      </c>
      <c r="U9" s="24">
        <f>+Q9/M9</f>
        <v>0.98167760939000681</v>
      </c>
      <c r="V9" s="24">
        <f>+R9/M9</f>
        <v>0.98167760939000681</v>
      </c>
      <c r="W9" s="2"/>
    </row>
    <row r="10" spans="1:23" ht="35.1" customHeight="1" thickTop="1" thickBot="1">
      <c r="A10" s="14" t="s">
        <v>10</v>
      </c>
      <c r="B10" s="14" t="s">
        <v>11</v>
      </c>
      <c r="C10" s="14" t="s">
        <v>12</v>
      </c>
      <c r="D10" s="14" t="s">
        <v>11</v>
      </c>
      <c r="E10" s="14" t="s">
        <v>19</v>
      </c>
      <c r="F10" s="14" t="s">
        <v>13</v>
      </c>
      <c r="G10" s="14" t="s">
        <v>14</v>
      </c>
      <c r="H10" s="14" t="s">
        <v>15</v>
      </c>
      <c r="I10" s="7" t="s">
        <v>20</v>
      </c>
      <c r="J10" s="15">
        <v>10089800000</v>
      </c>
      <c r="K10" s="15">
        <v>850000000</v>
      </c>
      <c r="L10" s="15">
        <v>148600000</v>
      </c>
      <c r="M10" s="15">
        <v>10791200000</v>
      </c>
      <c r="N10" s="15">
        <v>10791200000</v>
      </c>
      <c r="O10" s="15">
        <v>0</v>
      </c>
      <c r="P10" s="15">
        <v>10385448633.15</v>
      </c>
      <c r="Q10" s="15">
        <v>10385448633.15</v>
      </c>
      <c r="R10" s="15">
        <v>10385448633.15</v>
      </c>
      <c r="S10" s="16">
        <f t="shared" si="1"/>
        <v>405751366.85000038</v>
      </c>
      <c r="T10" s="24">
        <f>+P10/M10</f>
        <v>0.96239979178867963</v>
      </c>
      <c r="U10" s="24">
        <f>+Q10/M10</f>
        <v>0.96239979178867963</v>
      </c>
      <c r="V10" s="24">
        <f>+R10/M10</f>
        <v>0.96239979178867963</v>
      </c>
      <c r="W10" s="2"/>
    </row>
    <row r="11" spans="1:23" ht="35.1" customHeight="1" thickTop="1" thickBot="1">
      <c r="A11" s="14" t="s">
        <v>10</v>
      </c>
      <c r="B11" s="14" t="s">
        <v>11</v>
      </c>
      <c r="C11" s="14" t="s">
        <v>12</v>
      </c>
      <c r="D11" s="14" t="s">
        <v>11</v>
      </c>
      <c r="E11" s="14" t="s">
        <v>21</v>
      </c>
      <c r="F11" s="14" t="s">
        <v>13</v>
      </c>
      <c r="G11" s="14" t="s">
        <v>14</v>
      </c>
      <c r="H11" s="14" t="s">
        <v>15</v>
      </c>
      <c r="I11" s="7" t="s">
        <v>22</v>
      </c>
      <c r="J11" s="15">
        <v>0</v>
      </c>
      <c r="K11" s="15">
        <v>2710000000</v>
      </c>
      <c r="L11" s="15">
        <v>2710000000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6">
        <f t="shared" si="1"/>
        <v>0</v>
      </c>
      <c r="T11" s="24">
        <v>0</v>
      </c>
      <c r="U11" s="24">
        <v>0</v>
      </c>
      <c r="V11" s="24">
        <v>0</v>
      </c>
      <c r="W11" s="2"/>
    </row>
    <row r="12" spans="1:23" ht="35.1" customHeight="1" thickTop="1" thickBot="1">
      <c r="A12" s="14" t="s">
        <v>10</v>
      </c>
      <c r="B12" s="14" t="s">
        <v>11</v>
      </c>
      <c r="C12" s="14" t="s">
        <v>12</v>
      </c>
      <c r="D12" s="14" t="s">
        <v>11</v>
      </c>
      <c r="E12" s="14" t="s">
        <v>23</v>
      </c>
      <c r="F12" s="14" t="s">
        <v>13</v>
      </c>
      <c r="G12" s="14" t="s">
        <v>14</v>
      </c>
      <c r="H12" s="14" t="s">
        <v>15</v>
      </c>
      <c r="I12" s="7" t="s">
        <v>24</v>
      </c>
      <c r="J12" s="15">
        <v>540000000</v>
      </c>
      <c r="K12" s="15">
        <v>0</v>
      </c>
      <c r="L12" s="15">
        <v>0</v>
      </c>
      <c r="M12" s="15">
        <v>540000000</v>
      </c>
      <c r="N12" s="15">
        <v>540000000</v>
      </c>
      <c r="O12" s="15">
        <v>0</v>
      </c>
      <c r="P12" s="15">
        <v>475232979.75999999</v>
      </c>
      <c r="Q12" s="15">
        <v>475232979.75999999</v>
      </c>
      <c r="R12" s="15">
        <v>450499683.75999999</v>
      </c>
      <c r="S12" s="16">
        <f t="shared" si="1"/>
        <v>64767020.24000001</v>
      </c>
      <c r="T12" s="24">
        <f t="shared" ref="T12:T30" si="3">+P12/M12</f>
        <v>0.8800610736296296</v>
      </c>
      <c r="U12" s="24">
        <f t="shared" ref="U12:U30" si="4">+Q12/M12</f>
        <v>0.8800610736296296</v>
      </c>
      <c r="V12" s="24">
        <f t="shared" ref="V12:V30" si="5">+R12/M12</f>
        <v>0.83425867362962958</v>
      </c>
      <c r="W12" s="2"/>
    </row>
    <row r="13" spans="1:23" ht="35.1" customHeight="1" thickTop="1" thickBot="1">
      <c r="A13" s="14" t="s">
        <v>10</v>
      </c>
      <c r="B13" s="14" t="s">
        <v>11</v>
      </c>
      <c r="C13" s="14" t="s">
        <v>12</v>
      </c>
      <c r="D13" s="14" t="s">
        <v>25</v>
      </c>
      <c r="E13" s="14"/>
      <c r="F13" s="14" t="s">
        <v>13</v>
      </c>
      <c r="G13" s="14" t="s">
        <v>14</v>
      </c>
      <c r="H13" s="14" t="s">
        <v>15</v>
      </c>
      <c r="I13" s="7" t="s">
        <v>26</v>
      </c>
      <c r="J13" s="15">
        <v>8245335000</v>
      </c>
      <c r="K13" s="15">
        <v>727390300</v>
      </c>
      <c r="L13" s="15">
        <v>0</v>
      </c>
      <c r="M13" s="15">
        <v>8972725300</v>
      </c>
      <c r="N13" s="15">
        <v>8911944669.3199997</v>
      </c>
      <c r="O13" s="15">
        <v>60780630.68</v>
      </c>
      <c r="P13" s="15">
        <v>8893877081.1200008</v>
      </c>
      <c r="Q13" s="15">
        <v>8643877081.1200008</v>
      </c>
      <c r="R13" s="15">
        <v>8611945739.1200008</v>
      </c>
      <c r="S13" s="16">
        <f t="shared" si="1"/>
        <v>78848218.879999161</v>
      </c>
      <c r="T13" s="24">
        <f t="shared" si="3"/>
        <v>0.99121245594356944</v>
      </c>
      <c r="U13" s="24">
        <f t="shared" si="4"/>
        <v>0.96335024110456169</v>
      </c>
      <c r="V13" s="24">
        <f t="shared" si="5"/>
        <v>0.95979152946095436</v>
      </c>
      <c r="W13" s="2"/>
    </row>
    <row r="14" spans="1:23" ht="35.1" customHeight="1" thickTop="1" thickBot="1">
      <c r="A14" s="14" t="s">
        <v>10</v>
      </c>
      <c r="B14" s="14" t="s">
        <v>11</v>
      </c>
      <c r="C14" s="14" t="s">
        <v>12</v>
      </c>
      <c r="D14" s="14" t="s">
        <v>19</v>
      </c>
      <c r="E14" s="14"/>
      <c r="F14" s="14" t="s">
        <v>13</v>
      </c>
      <c r="G14" s="14" t="s">
        <v>14</v>
      </c>
      <c r="H14" s="14" t="s">
        <v>15</v>
      </c>
      <c r="I14" s="7" t="s">
        <v>27</v>
      </c>
      <c r="J14" s="15">
        <v>5710375000</v>
      </c>
      <c r="K14" s="15">
        <v>1458600000</v>
      </c>
      <c r="L14" s="15">
        <v>0</v>
      </c>
      <c r="M14" s="15">
        <v>7168975000</v>
      </c>
      <c r="N14" s="15">
        <v>7157023658</v>
      </c>
      <c r="O14" s="15">
        <v>11951342</v>
      </c>
      <c r="P14" s="15">
        <v>7069895075.7200003</v>
      </c>
      <c r="Q14" s="15">
        <v>7069895075.7200003</v>
      </c>
      <c r="R14" s="15">
        <v>7048846417.7200003</v>
      </c>
      <c r="S14" s="16">
        <f t="shared" si="1"/>
        <v>99079924.279999733</v>
      </c>
      <c r="T14" s="24">
        <f t="shared" si="3"/>
        <v>0.98617934582279898</v>
      </c>
      <c r="U14" s="24">
        <f t="shared" si="4"/>
        <v>0.98617934582279898</v>
      </c>
      <c r="V14" s="24">
        <f t="shared" si="5"/>
        <v>0.9832432694659976</v>
      </c>
      <c r="W14" s="2"/>
    </row>
    <row r="15" spans="1:23" ht="35.1" customHeight="1" thickTop="1" thickBot="1">
      <c r="A15" s="9" t="s">
        <v>10</v>
      </c>
      <c r="B15" s="9">
        <v>2</v>
      </c>
      <c r="C15" s="9"/>
      <c r="D15" s="9"/>
      <c r="E15" s="9"/>
      <c r="F15" s="9"/>
      <c r="G15" s="9"/>
      <c r="H15" s="9"/>
      <c r="I15" s="6" t="s">
        <v>99</v>
      </c>
      <c r="J15" s="17">
        <f>+J16+J17</f>
        <v>21735350000</v>
      </c>
      <c r="K15" s="17">
        <f t="shared" ref="K15:R15" si="6">+K16+K17</f>
        <v>0</v>
      </c>
      <c r="L15" s="17">
        <f t="shared" si="6"/>
        <v>0</v>
      </c>
      <c r="M15" s="17">
        <f t="shared" si="6"/>
        <v>21735350000</v>
      </c>
      <c r="N15" s="17">
        <f t="shared" si="6"/>
        <v>21509035137.279999</v>
      </c>
      <c r="O15" s="17">
        <f t="shared" si="6"/>
        <v>226314862.72</v>
      </c>
      <c r="P15" s="17">
        <f t="shared" si="6"/>
        <v>21130618429.169998</v>
      </c>
      <c r="Q15" s="17">
        <f t="shared" si="6"/>
        <v>21130618429.169998</v>
      </c>
      <c r="R15" s="17">
        <f t="shared" si="6"/>
        <v>20076245136.41</v>
      </c>
      <c r="S15" s="13">
        <f t="shared" si="1"/>
        <v>604731570.83000183</v>
      </c>
      <c r="T15" s="23">
        <f t="shared" si="3"/>
        <v>0.97217750941070646</v>
      </c>
      <c r="U15" s="23">
        <f t="shared" si="4"/>
        <v>0.97217750941070646</v>
      </c>
      <c r="V15" s="23">
        <f t="shared" si="5"/>
        <v>0.92366790212303918</v>
      </c>
      <c r="W15" s="2"/>
    </row>
    <row r="16" spans="1:23" ht="35.1" customHeight="1" thickTop="1" thickBot="1">
      <c r="A16" s="14" t="s">
        <v>10</v>
      </c>
      <c r="B16" s="14" t="s">
        <v>25</v>
      </c>
      <c r="C16" s="14" t="s">
        <v>12</v>
      </c>
      <c r="D16" s="14" t="s">
        <v>28</v>
      </c>
      <c r="E16" s="14"/>
      <c r="F16" s="14" t="s">
        <v>13</v>
      </c>
      <c r="G16" s="14" t="s">
        <v>14</v>
      </c>
      <c r="H16" s="14" t="s">
        <v>15</v>
      </c>
      <c r="I16" s="7" t="s">
        <v>29</v>
      </c>
      <c r="J16" s="15">
        <v>10000000000</v>
      </c>
      <c r="K16" s="15">
        <v>0</v>
      </c>
      <c r="L16" s="15">
        <v>0</v>
      </c>
      <c r="M16" s="15">
        <v>10000000000</v>
      </c>
      <c r="N16" s="15">
        <v>9996692000</v>
      </c>
      <c r="O16" s="15">
        <v>3308000</v>
      </c>
      <c r="P16" s="15">
        <v>9996692000</v>
      </c>
      <c r="Q16" s="15">
        <v>9996692000</v>
      </c>
      <c r="R16" s="15">
        <v>9896692000</v>
      </c>
      <c r="S16" s="16">
        <f t="shared" si="1"/>
        <v>3308000</v>
      </c>
      <c r="T16" s="24">
        <f t="shared" si="3"/>
        <v>0.99966920000000004</v>
      </c>
      <c r="U16" s="24">
        <f t="shared" si="4"/>
        <v>0.99966920000000004</v>
      </c>
      <c r="V16" s="24">
        <f t="shared" si="5"/>
        <v>0.98966920000000003</v>
      </c>
      <c r="W16" s="2"/>
    </row>
    <row r="17" spans="1:23" ht="35.1" customHeight="1" thickTop="1" thickBot="1">
      <c r="A17" s="14" t="s">
        <v>10</v>
      </c>
      <c r="B17" s="14" t="s">
        <v>25</v>
      </c>
      <c r="C17" s="14" t="s">
        <v>12</v>
      </c>
      <c r="D17" s="14" t="s">
        <v>17</v>
      </c>
      <c r="E17" s="14"/>
      <c r="F17" s="14" t="s">
        <v>13</v>
      </c>
      <c r="G17" s="14" t="s">
        <v>14</v>
      </c>
      <c r="H17" s="14" t="s">
        <v>15</v>
      </c>
      <c r="I17" s="7" t="s">
        <v>30</v>
      </c>
      <c r="J17" s="15">
        <v>11735350000</v>
      </c>
      <c r="K17" s="15">
        <v>0</v>
      </c>
      <c r="L17" s="15">
        <v>0</v>
      </c>
      <c r="M17" s="15">
        <v>11735350000</v>
      </c>
      <c r="N17" s="15">
        <v>11512343137.280001</v>
      </c>
      <c r="O17" s="15">
        <v>223006862.72</v>
      </c>
      <c r="P17" s="15">
        <v>11133926429.17</v>
      </c>
      <c r="Q17" s="15">
        <v>11133926429.17</v>
      </c>
      <c r="R17" s="15">
        <v>10179553136.41</v>
      </c>
      <c r="S17" s="16">
        <f t="shared" si="1"/>
        <v>601423570.82999992</v>
      </c>
      <c r="T17" s="24">
        <f t="shared" si="3"/>
        <v>0.9487511177059057</v>
      </c>
      <c r="U17" s="24">
        <f t="shared" si="4"/>
        <v>0.9487511177059057</v>
      </c>
      <c r="V17" s="24">
        <f t="shared" si="5"/>
        <v>0.86742646247534161</v>
      </c>
      <c r="W17" s="2"/>
    </row>
    <row r="18" spans="1:23" ht="26.25" customHeight="1" thickTop="1" thickBot="1">
      <c r="A18" s="9" t="s">
        <v>10</v>
      </c>
      <c r="B18" s="9"/>
      <c r="C18" s="9"/>
      <c r="D18" s="9"/>
      <c r="E18" s="9"/>
      <c r="F18" s="9"/>
      <c r="G18" s="9"/>
      <c r="H18" s="9"/>
      <c r="I18" s="6" t="s">
        <v>130</v>
      </c>
      <c r="J18" s="17">
        <f>+J19+J33</f>
        <v>288375100000</v>
      </c>
      <c r="K18" s="17">
        <f t="shared" ref="K18:R18" si="7">+K19+K33</f>
        <v>60525020364.5</v>
      </c>
      <c r="L18" s="17">
        <f t="shared" si="7"/>
        <v>7919085409.5</v>
      </c>
      <c r="M18" s="17">
        <f t="shared" si="7"/>
        <v>340981034955</v>
      </c>
      <c r="N18" s="17">
        <f t="shared" si="7"/>
        <v>340574437518.58997</v>
      </c>
      <c r="O18" s="17">
        <f t="shared" si="7"/>
        <v>406597436.40999997</v>
      </c>
      <c r="P18" s="17">
        <f t="shared" si="7"/>
        <v>340561973579.58997</v>
      </c>
      <c r="Q18" s="17">
        <f t="shared" si="7"/>
        <v>340561973579.58997</v>
      </c>
      <c r="R18" s="17">
        <f t="shared" si="7"/>
        <v>292843468729.08997</v>
      </c>
      <c r="S18" s="13">
        <f t="shared" si="1"/>
        <v>419061375.41003418</v>
      </c>
      <c r="T18" s="23">
        <f t="shared" si="3"/>
        <v>0.99877101265920742</v>
      </c>
      <c r="U18" s="23">
        <f t="shared" si="4"/>
        <v>0.99877101265920742</v>
      </c>
      <c r="V18" s="23">
        <f t="shared" si="5"/>
        <v>0.85882626512567528</v>
      </c>
      <c r="W18" s="2"/>
    </row>
    <row r="19" spans="1:23" ht="29.25" customHeight="1" thickTop="1" thickBot="1">
      <c r="A19" s="18" t="s">
        <v>10</v>
      </c>
      <c r="B19" s="18">
        <v>3</v>
      </c>
      <c r="C19" s="18"/>
      <c r="D19" s="18"/>
      <c r="E19" s="18"/>
      <c r="F19" s="18"/>
      <c r="G19" s="18"/>
      <c r="H19" s="18"/>
      <c r="I19" s="8" t="s">
        <v>100</v>
      </c>
      <c r="J19" s="19">
        <f>SUM(J20:J32)</f>
        <v>89191477341</v>
      </c>
      <c r="K19" s="19">
        <f t="shared" ref="K19:R19" si="8">SUM(K20:K32)</f>
        <v>3502020364.5</v>
      </c>
      <c r="L19" s="19">
        <f t="shared" si="8"/>
        <v>7919085409.5</v>
      </c>
      <c r="M19" s="19">
        <f t="shared" si="8"/>
        <v>84774412296</v>
      </c>
      <c r="N19" s="19">
        <f t="shared" si="8"/>
        <v>84367814859.589996</v>
      </c>
      <c r="O19" s="19">
        <f t="shared" si="8"/>
        <v>406597436.40999997</v>
      </c>
      <c r="P19" s="19">
        <f t="shared" si="8"/>
        <v>84355350920.589996</v>
      </c>
      <c r="Q19" s="19">
        <f t="shared" si="8"/>
        <v>84355350920.589996</v>
      </c>
      <c r="R19" s="19">
        <f t="shared" si="8"/>
        <v>81629846070.089996</v>
      </c>
      <c r="S19" s="20">
        <f t="shared" si="1"/>
        <v>419061375.41000366</v>
      </c>
      <c r="T19" s="25">
        <f t="shared" si="3"/>
        <v>0.99505674691147605</v>
      </c>
      <c r="U19" s="25">
        <f t="shared" si="4"/>
        <v>0.99505674691147605</v>
      </c>
      <c r="V19" s="25">
        <f t="shared" si="5"/>
        <v>0.96290665849819901</v>
      </c>
      <c r="W19" s="2"/>
    </row>
    <row r="20" spans="1:23" ht="39.950000000000003" customHeight="1" thickTop="1" thickBot="1">
      <c r="A20" s="14" t="s">
        <v>10</v>
      </c>
      <c r="B20" s="14" t="s">
        <v>28</v>
      </c>
      <c r="C20" s="14" t="s">
        <v>25</v>
      </c>
      <c r="D20" s="14" t="s">
        <v>11</v>
      </c>
      <c r="E20" s="14" t="s">
        <v>11</v>
      </c>
      <c r="F20" s="14" t="s">
        <v>13</v>
      </c>
      <c r="G20" s="14" t="s">
        <v>31</v>
      </c>
      <c r="H20" s="14" t="s">
        <v>32</v>
      </c>
      <c r="I20" s="7" t="s">
        <v>33</v>
      </c>
      <c r="J20" s="15">
        <v>829400000</v>
      </c>
      <c r="K20" s="15">
        <v>0</v>
      </c>
      <c r="L20" s="15">
        <v>26941982</v>
      </c>
      <c r="M20" s="15">
        <v>802458018</v>
      </c>
      <c r="N20" s="15">
        <v>802458018</v>
      </c>
      <c r="O20" s="15">
        <v>0</v>
      </c>
      <c r="P20" s="15">
        <v>802458018</v>
      </c>
      <c r="Q20" s="15">
        <v>802458018</v>
      </c>
      <c r="R20" s="15">
        <v>802458018</v>
      </c>
      <c r="S20" s="16">
        <f t="shared" si="1"/>
        <v>0</v>
      </c>
      <c r="T20" s="24">
        <f t="shared" si="3"/>
        <v>1</v>
      </c>
      <c r="U20" s="24">
        <f t="shared" si="4"/>
        <v>1</v>
      </c>
      <c r="V20" s="24">
        <f t="shared" si="5"/>
        <v>1</v>
      </c>
      <c r="W20" s="2"/>
    </row>
    <row r="21" spans="1:23" ht="45.75" customHeight="1" thickTop="1" thickBot="1">
      <c r="A21" s="14" t="s">
        <v>10</v>
      </c>
      <c r="B21" s="14" t="s">
        <v>28</v>
      </c>
      <c r="C21" s="14" t="s">
        <v>17</v>
      </c>
      <c r="D21" s="14" t="s">
        <v>11</v>
      </c>
      <c r="E21" s="14" t="s">
        <v>34</v>
      </c>
      <c r="F21" s="14" t="s">
        <v>13</v>
      </c>
      <c r="G21" s="14" t="s">
        <v>14</v>
      </c>
      <c r="H21" s="14" t="s">
        <v>15</v>
      </c>
      <c r="I21" s="7" t="s">
        <v>35</v>
      </c>
      <c r="J21" s="15">
        <v>54000000</v>
      </c>
      <c r="K21" s="15">
        <v>0</v>
      </c>
      <c r="L21" s="15">
        <v>0</v>
      </c>
      <c r="M21" s="15">
        <v>54000000</v>
      </c>
      <c r="N21" s="15">
        <v>54000000</v>
      </c>
      <c r="O21" s="15">
        <v>0</v>
      </c>
      <c r="P21" s="15">
        <v>54000000</v>
      </c>
      <c r="Q21" s="15">
        <v>54000000</v>
      </c>
      <c r="R21" s="15">
        <v>54000000</v>
      </c>
      <c r="S21" s="16">
        <f t="shared" si="1"/>
        <v>0</v>
      </c>
      <c r="T21" s="24">
        <f t="shared" si="3"/>
        <v>1</v>
      </c>
      <c r="U21" s="24">
        <f t="shared" si="4"/>
        <v>1</v>
      </c>
      <c r="V21" s="24">
        <f t="shared" si="5"/>
        <v>1</v>
      </c>
      <c r="W21" s="2"/>
    </row>
    <row r="22" spans="1:23" ht="39.950000000000003" customHeight="1" thickTop="1" thickBot="1">
      <c r="A22" s="14" t="s">
        <v>10</v>
      </c>
      <c r="B22" s="14" t="s">
        <v>28</v>
      </c>
      <c r="C22" s="14" t="s">
        <v>17</v>
      </c>
      <c r="D22" s="14" t="s">
        <v>11</v>
      </c>
      <c r="E22" s="14" t="s">
        <v>36</v>
      </c>
      <c r="F22" s="14" t="s">
        <v>13</v>
      </c>
      <c r="G22" s="14" t="s">
        <v>14</v>
      </c>
      <c r="H22" s="14" t="s">
        <v>15</v>
      </c>
      <c r="I22" s="7" t="s">
        <v>37</v>
      </c>
      <c r="J22" s="15">
        <v>1757879305</v>
      </c>
      <c r="K22" s="15">
        <v>0</v>
      </c>
      <c r="L22" s="15">
        <v>0</v>
      </c>
      <c r="M22" s="15">
        <v>1757879305</v>
      </c>
      <c r="N22" s="15">
        <v>1757879305</v>
      </c>
      <c r="O22" s="15">
        <v>0</v>
      </c>
      <c r="P22" s="15">
        <v>1757879305</v>
      </c>
      <c r="Q22" s="15">
        <v>1757879305</v>
      </c>
      <c r="R22" s="15">
        <v>1757879305</v>
      </c>
      <c r="S22" s="16">
        <f t="shared" si="1"/>
        <v>0</v>
      </c>
      <c r="T22" s="24">
        <f t="shared" si="3"/>
        <v>1</v>
      </c>
      <c r="U22" s="24">
        <f t="shared" si="4"/>
        <v>1</v>
      </c>
      <c r="V22" s="24">
        <f t="shared" si="5"/>
        <v>1</v>
      </c>
      <c r="W22" s="2"/>
    </row>
    <row r="23" spans="1:23" ht="39.950000000000003" customHeight="1" thickTop="1" thickBot="1">
      <c r="A23" s="14" t="s">
        <v>10</v>
      </c>
      <c r="B23" s="14" t="s">
        <v>28</v>
      </c>
      <c r="C23" s="14" t="s">
        <v>17</v>
      </c>
      <c r="D23" s="14" t="s">
        <v>11</v>
      </c>
      <c r="E23" s="14" t="s">
        <v>38</v>
      </c>
      <c r="F23" s="14" t="s">
        <v>13</v>
      </c>
      <c r="G23" s="14" t="s">
        <v>14</v>
      </c>
      <c r="H23" s="14" t="s">
        <v>15</v>
      </c>
      <c r="I23" s="7" t="s">
        <v>39</v>
      </c>
      <c r="J23" s="15">
        <v>255390270</v>
      </c>
      <c r="K23" s="15">
        <v>0</v>
      </c>
      <c r="L23" s="15">
        <v>0</v>
      </c>
      <c r="M23" s="15">
        <v>255390270</v>
      </c>
      <c r="N23" s="15">
        <v>255390270</v>
      </c>
      <c r="O23" s="15">
        <v>0</v>
      </c>
      <c r="P23" s="15">
        <v>255390270</v>
      </c>
      <c r="Q23" s="15">
        <v>255390270</v>
      </c>
      <c r="R23" s="15">
        <v>255390270</v>
      </c>
      <c r="S23" s="16">
        <f t="shared" si="1"/>
        <v>0</v>
      </c>
      <c r="T23" s="24">
        <f t="shared" si="3"/>
        <v>1</v>
      </c>
      <c r="U23" s="24">
        <f t="shared" si="4"/>
        <v>1</v>
      </c>
      <c r="V23" s="24">
        <f t="shared" si="5"/>
        <v>1</v>
      </c>
      <c r="W23" s="2"/>
    </row>
    <row r="24" spans="1:23" ht="39.950000000000003" customHeight="1" thickTop="1" thickBot="1">
      <c r="A24" s="14" t="s">
        <v>10</v>
      </c>
      <c r="B24" s="14" t="s">
        <v>28</v>
      </c>
      <c r="C24" s="14" t="s">
        <v>17</v>
      </c>
      <c r="D24" s="14" t="s">
        <v>11</v>
      </c>
      <c r="E24" s="14" t="s">
        <v>40</v>
      </c>
      <c r="F24" s="14" t="s">
        <v>13</v>
      </c>
      <c r="G24" s="14" t="s">
        <v>14</v>
      </c>
      <c r="H24" s="14" t="s">
        <v>15</v>
      </c>
      <c r="I24" s="7" t="s">
        <v>41</v>
      </c>
      <c r="J24" s="15">
        <v>6879700800</v>
      </c>
      <c r="K24" s="15">
        <v>1625435432.5</v>
      </c>
      <c r="L24" s="15">
        <v>0</v>
      </c>
      <c r="M24" s="15">
        <v>8505136232.5</v>
      </c>
      <c r="N24" s="15">
        <v>8505136232.5</v>
      </c>
      <c r="O24" s="15">
        <v>0</v>
      </c>
      <c r="P24" s="15">
        <v>8505136232.5</v>
      </c>
      <c r="Q24" s="15">
        <v>8505136232.5</v>
      </c>
      <c r="R24" s="15">
        <v>6879700800</v>
      </c>
      <c r="S24" s="16">
        <f t="shared" si="1"/>
        <v>0</v>
      </c>
      <c r="T24" s="24">
        <f t="shared" si="3"/>
        <v>1</v>
      </c>
      <c r="U24" s="24">
        <f t="shared" si="4"/>
        <v>1</v>
      </c>
      <c r="V24" s="24">
        <f t="shared" si="5"/>
        <v>0.80888778403232942</v>
      </c>
      <c r="W24" s="2"/>
    </row>
    <row r="25" spans="1:23" ht="39.950000000000003" customHeight="1" thickTop="1" thickBot="1">
      <c r="A25" s="14" t="s">
        <v>10</v>
      </c>
      <c r="B25" s="14" t="s">
        <v>28</v>
      </c>
      <c r="C25" s="14" t="s">
        <v>17</v>
      </c>
      <c r="D25" s="14" t="s">
        <v>11</v>
      </c>
      <c r="E25" s="14" t="s">
        <v>42</v>
      </c>
      <c r="F25" s="14" t="s">
        <v>13</v>
      </c>
      <c r="G25" s="14" t="s">
        <v>14</v>
      </c>
      <c r="H25" s="14" t="s">
        <v>15</v>
      </c>
      <c r="I25" s="7" t="s">
        <v>43</v>
      </c>
      <c r="J25" s="15">
        <v>1427206966</v>
      </c>
      <c r="K25" s="15">
        <v>34459632</v>
      </c>
      <c r="L25" s="15">
        <v>0</v>
      </c>
      <c r="M25" s="15">
        <v>1461666598</v>
      </c>
      <c r="N25" s="15">
        <v>1457978013</v>
      </c>
      <c r="O25" s="15">
        <v>3688585</v>
      </c>
      <c r="P25" s="15">
        <v>1457978013</v>
      </c>
      <c r="Q25" s="15">
        <v>1457978013</v>
      </c>
      <c r="R25" s="15">
        <v>1423518381</v>
      </c>
      <c r="S25" s="16">
        <f t="shared" si="1"/>
        <v>3688585</v>
      </c>
      <c r="T25" s="24">
        <f t="shared" si="3"/>
        <v>0.99747645256103745</v>
      </c>
      <c r="U25" s="24">
        <f t="shared" si="4"/>
        <v>0.99747645256103745</v>
      </c>
      <c r="V25" s="24">
        <f t="shared" si="5"/>
        <v>0.97390087653901491</v>
      </c>
      <c r="W25" s="2"/>
    </row>
    <row r="26" spans="1:23" ht="39.950000000000003" customHeight="1" thickTop="1" thickBot="1">
      <c r="A26" s="14" t="s">
        <v>10</v>
      </c>
      <c r="B26" s="14" t="s">
        <v>28</v>
      </c>
      <c r="C26" s="14" t="s">
        <v>19</v>
      </c>
      <c r="D26" s="14" t="s">
        <v>11</v>
      </c>
      <c r="E26" s="14" t="s">
        <v>19</v>
      </c>
      <c r="F26" s="14" t="s">
        <v>13</v>
      </c>
      <c r="G26" s="14" t="s">
        <v>14</v>
      </c>
      <c r="H26" s="14" t="s">
        <v>15</v>
      </c>
      <c r="I26" s="7" t="s">
        <v>44</v>
      </c>
      <c r="J26" s="15">
        <v>630000000</v>
      </c>
      <c r="K26" s="15">
        <v>1114735000</v>
      </c>
      <c r="L26" s="15">
        <v>0</v>
      </c>
      <c r="M26" s="15">
        <v>1744735000</v>
      </c>
      <c r="N26" s="15">
        <v>1695600000</v>
      </c>
      <c r="O26" s="15">
        <v>49135000</v>
      </c>
      <c r="P26" s="15">
        <v>1695600000</v>
      </c>
      <c r="Q26" s="15">
        <v>1695600000</v>
      </c>
      <c r="R26" s="15">
        <v>1695600000</v>
      </c>
      <c r="S26" s="16">
        <f t="shared" si="1"/>
        <v>49135000</v>
      </c>
      <c r="T26" s="24">
        <f t="shared" si="3"/>
        <v>0.97183813014583875</v>
      </c>
      <c r="U26" s="24">
        <f t="shared" si="4"/>
        <v>0.97183813014583875</v>
      </c>
      <c r="V26" s="24">
        <f t="shared" si="5"/>
        <v>0.97183813014583875</v>
      </c>
      <c r="W26" s="2"/>
    </row>
    <row r="27" spans="1:23" ht="39.950000000000003" customHeight="1" thickTop="1" thickBot="1">
      <c r="A27" s="14" t="s">
        <v>10</v>
      </c>
      <c r="B27" s="14" t="s">
        <v>28</v>
      </c>
      <c r="C27" s="14" t="s">
        <v>19</v>
      </c>
      <c r="D27" s="14" t="s">
        <v>11</v>
      </c>
      <c r="E27" s="14" t="s">
        <v>21</v>
      </c>
      <c r="F27" s="14" t="s">
        <v>13</v>
      </c>
      <c r="G27" s="14" t="s">
        <v>14</v>
      </c>
      <c r="H27" s="14" t="s">
        <v>15</v>
      </c>
      <c r="I27" s="7" t="s">
        <v>45</v>
      </c>
      <c r="J27" s="15">
        <v>244000000</v>
      </c>
      <c r="K27" s="15">
        <v>0</v>
      </c>
      <c r="L27" s="15">
        <v>0</v>
      </c>
      <c r="M27" s="15">
        <v>244000000</v>
      </c>
      <c r="N27" s="15">
        <v>155034121.69</v>
      </c>
      <c r="O27" s="15">
        <v>88965878.310000002</v>
      </c>
      <c r="P27" s="15">
        <v>155034121.69</v>
      </c>
      <c r="Q27" s="15">
        <v>155034121.69</v>
      </c>
      <c r="R27" s="15">
        <v>155034121.69</v>
      </c>
      <c r="S27" s="16">
        <f t="shared" si="1"/>
        <v>88965878.310000002</v>
      </c>
      <c r="T27" s="24">
        <f t="shared" si="3"/>
        <v>0.6353857446311475</v>
      </c>
      <c r="U27" s="24">
        <f t="shared" si="4"/>
        <v>0.6353857446311475</v>
      </c>
      <c r="V27" s="24">
        <f t="shared" si="5"/>
        <v>0.6353857446311475</v>
      </c>
      <c r="W27" s="2"/>
    </row>
    <row r="28" spans="1:23" ht="39.950000000000003" customHeight="1" thickTop="1" thickBot="1">
      <c r="A28" s="14" t="s">
        <v>10</v>
      </c>
      <c r="B28" s="14" t="s">
        <v>28</v>
      </c>
      <c r="C28" s="14" t="s">
        <v>19</v>
      </c>
      <c r="D28" s="14" t="s">
        <v>11</v>
      </c>
      <c r="E28" s="14" t="s">
        <v>46</v>
      </c>
      <c r="F28" s="14" t="s">
        <v>13</v>
      </c>
      <c r="G28" s="14" t="s">
        <v>14</v>
      </c>
      <c r="H28" s="14" t="s">
        <v>15</v>
      </c>
      <c r="I28" s="7" t="s">
        <v>47</v>
      </c>
      <c r="J28" s="15">
        <v>1700000000</v>
      </c>
      <c r="K28" s="15">
        <v>0</v>
      </c>
      <c r="L28" s="15">
        <v>1614735000</v>
      </c>
      <c r="M28" s="15">
        <v>85265000</v>
      </c>
      <c r="N28" s="15">
        <v>27000000</v>
      </c>
      <c r="O28" s="15">
        <v>58265000</v>
      </c>
      <c r="P28" s="15">
        <v>14536061</v>
      </c>
      <c r="Q28" s="15">
        <v>14536061</v>
      </c>
      <c r="R28" s="15">
        <v>14299861</v>
      </c>
      <c r="S28" s="16">
        <f t="shared" si="1"/>
        <v>70728939</v>
      </c>
      <c r="T28" s="24">
        <f t="shared" si="3"/>
        <v>0.17048098281827245</v>
      </c>
      <c r="U28" s="24">
        <f t="shared" si="4"/>
        <v>0.17048098281827245</v>
      </c>
      <c r="V28" s="24">
        <f t="shared" si="5"/>
        <v>0.16771079575441272</v>
      </c>
      <c r="W28" s="2"/>
    </row>
    <row r="29" spans="1:23" ht="39.950000000000003" customHeight="1" thickTop="1" thickBot="1">
      <c r="A29" s="14" t="s">
        <v>10</v>
      </c>
      <c r="B29" s="14" t="s">
        <v>28</v>
      </c>
      <c r="C29" s="14" t="s">
        <v>19</v>
      </c>
      <c r="D29" s="14" t="s">
        <v>11</v>
      </c>
      <c r="E29" s="14" t="s">
        <v>48</v>
      </c>
      <c r="F29" s="14" t="s">
        <v>13</v>
      </c>
      <c r="G29" s="14" t="s">
        <v>14</v>
      </c>
      <c r="H29" s="14" t="s">
        <v>15</v>
      </c>
      <c r="I29" s="7" t="s">
        <v>49</v>
      </c>
      <c r="J29" s="15">
        <v>44000000000</v>
      </c>
      <c r="K29" s="15">
        <v>0</v>
      </c>
      <c r="L29" s="15">
        <v>1659895064.5</v>
      </c>
      <c r="M29" s="15">
        <v>42340104935.5</v>
      </c>
      <c r="N29" s="15">
        <v>42135204197.900002</v>
      </c>
      <c r="O29" s="15">
        <v>204900737.59999999</v>
      </c>
      <c r="P29" s="15">
        <v>42135204197.900002</v>
      </c>
      <c r="Q29" s="15">
        <v>42135204197.900002</v>
      </c>
      <c r="R29" s="15">
        <v>41069830611.900002</v>
      </c>
      <c r="S29" s="16">
        <f t="shared" si="1"/>
        <v>204900737.59999847</v>
      </c>
      <c r="T29" s="24">
        <f t="shared" si="3"/>
        <v>0.99516059920228961</v>
      </c>
      <c r="U29" s="24">
        <f t="shared" si="4"/>
        <v>0.99516059920228961</v>
      </c>
      <c r="V29" s="24">
        <f t="shared" si="5"/>
        <v>0.9699983189570478</v>
      </c>
      <c r="W29" s="2"/>
    </row>
    <row r="30" spans="1:23" ht="39.950000000000003" customHeight="1" thickTop="1" thickBot="1">
      <c r="A30" s="14" t="s">
        <v>10</v>
      </c>
      <c r="B30" s="14" t="s">
        <v>28</v>
      </c>
      <c r="C30" s="14" t="s">
        <v>19</v>
      </c>
      <c r="D30" s="14" t="s">
        <v>11</v>
      </c>
      <c r="E30" s="14" t="s">
        <v>50</v>
      </c>
      <c r="F30" s="14" t="s">
        <v>13</v>
      </c>
      <c r="G30" s="14" t="s">
        <v>14</v>
      </c>
      <c r="H30" s="14" t="s">
        <v>15</v>
      </c>
      <c r="I30" s="7" t="s">
        <v>51</v>
      </c>
      <c r="J30" s="15">
        <v>29000000000</v>
      </c>
      <c r="K30" s="15">
        <v>0</v>
      </c>
      <c r="L30" s="15">
        <v>1476223063</v>
      </c>
      <c r="M30" s="15">
        <v>27523776937</v>
      </c>
      <c r="N30" s="15">
        <v>27522134701.5</v>
      </c>
      <c r="O30" s="15">
        <v>1642235.5</v>
      </c>
      <c r="P30" s="15">
        <v>27522134701.5</v>
      </c>
      <c r="Q30" s="15">
        <v>27522134701.5</v>
      </c>
      <c r="R30" s="15">
        <v>27522134701.5</v>
      </c>
      <c r="S30" s="16">
        <f t="shared" si="1"/>
        <v>1642235.5</v>
      </c>
      <c r="T30" s="24">
        <f t="shared" si="3"/>
        <v>0.99994033393368364</v>
      </c>
      <c r="U30" s="24">
        <f t="shared" si="4"/>
        <v>0.99994033393368364</v>
      </c>
      <c r="V30" s="24">
        <f t="shared" si="5"/>
        <v>0.99994033393368364</v>
      </c>
      <c r="W30" s="2"/>
    </row>
    <row r="31" spans="1:23" ht="39.950000000000003" customHeight="1" thickTop="1" thickBot="1">
      <c r="A31" s="14" t="s">
        <v>10</v>
      </c>
      <c r="B31" s="14" t="s">
        <v>28</v>
      </c>
      <c r="C31" s="14" t="s">
        <v>52</v>
      </c>
      <c r="D31" s="14" t="s">
        <v>11</v>
      </c>
      <c r="E31" s="14" t="s">
        <v>11</v>
      </c>
      <c r="F31" s="14" t="s">
        <v>13</v>
      </c>
      <c r="G31" s="14" t="s">
        <v>14</v>
      </c>
      <c r="H31" s="14" t="s">
        <v>15</v>
      </c>
      <c r="I31" s="7" t="s">
        <v>53</v>
      </c>
      <c r="J31" s="15">
        <v>2413900000</v>
      </c>
      <c r="K31" s="15">
        <v>0</v>
      </c>
      <c r="L31" s="15">
        <v>2413900000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6">
        <f t="shared" si="1"/>
        <v>0</v>
      </c>
      <c r="T31" s="24">
        <v>0</v>
      </c>
      <c r="U31" s="24">
        <v>0</v>
      </c>
      <c r="V31" s="24">
        <v>0</v>
      </c>
      <c r="W31" s="2"/>
    </row>
    <row r="32" spans="1:23" ht="39.950000000000003" customHeight="1" thickTop="1" thickBot="1">
      <c r="A32" s="14" t="s">
        <v>10</v>
      </c>
      <c r="B32" s="14" t="s">
        <v>28</v>
      </c>
      <c r="C32" s="14" t="s">
        <v>52</v>
      </c>
      <c r="D32" s="14" t="s">
        <v>28</v>
      </c>
      <c r="E32" s="14" t="s">
        <v>54</v>
      </c>
      <c r="F32" s="14" t="s">
        <v>13</v>
      </c>
      <c r="G32" s="14" t="s">
        <v>14</v>
      </c>
      <c r="H32" s="14" t="s">
        <v>15</v>
      </c>
      <c r="I32" s="7" t="s">
        <v>55</v>
      </c>
      <c r="J32" s="15">
        <v>0</v>
      </c>
      <c r="K32" s="15">
        <v>727390300</v>
      </c>
      <c r="L32" s="15">
        <v>727390300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6">
        <f t="shared" si="1"/>
        <v>0</v>
      </c>
      <c r="T32" s="24">
        <v>0</v>
      </c>
      <c r="U32" s="24">
        <v>0</v>
      </c>
      <c r="V32" s="24">
        <v>0</v>
      </c>
      <c r="W32" s="2"/>
    </row>
    <row r="33" spans="1:23" ht="33" customHeight="1" thickTop="1" thickBot="1">
      <c r="A33" s="18" t="s">
        <v>10</v>
      </c>
      <c r="B33" s="18">
        <v>4</v>
      </c>
      <c r="C33" s="18"/>
      <c r="D33" s="18"/>
      <c r="E33" s="18"/>
      <c r="F33" s="18"/>
      <c r="G33" s="18"/>
      <c r="H33" s="18"/>
      <c r="I33" s="8" t="s">
        <v>101</v>
      </c>
      <c r="J33" s="19">
        <f>SUM(J34:J40)</f>
        <v>199183622659</v>
      </c>
      <c r="K33" s="19">
        <f t="shared" ref="K33:R33" si="9">SUM(K34:K40)</f>
        <v>57023000000</v>
      </c>
      <c r="L33" s="19">
        <f t="shared" si="9"/>
        <v>0</v>
      </c>
      <c r="M33" s="19">
        <f t="shared" si="9"/>
        <v>256206622659</v>
      </c>
      <c r="N33" s="19">
        <f t="shared" si="9"/>
        <v>256206622659</v>
      </c>
      <c r="O33" s="19">
        <f t="shared" si="9"/>
        <v>0</v>
      </c>
      <c r="P33" s="19">
        <f t="shared" si="9"/>
        <v>256206622659</v>
      </c>
      <c r="Q33" s="19">
        <f t="shared" si="9"/>
        <v>256206622659</v>
      </c>
      <c r="R33" s="19">
        <f t="shared" si="9"/>
        <v>211213622659</v>
      </c>
      <c r="S33" s="20">
        <f t="shared" si="1"/>
        <v>0</v>
      </c>
      <c r="T33" s="25">
        <f t="shared" ref="T33:T61" si="10">+P33/M33</f>
        <v>1</v>
      </c>
      <c r="U33" s="25">
        <f t="shared" ref="U33:U61" si="11">+Q33/M33</f>
        <v>1</v>
      </c>
      <c r="V33" s="25">
        <f t="shared" ref="V33:V61" si="12">+R33/M33</f>
        <v>0.82438783379973846</v>
      </c>
      <c r="W33" s="2"/>
    </row>
    <row r="34" spans="1:23" ht="80.25" thickTop="1" thickBot="1">
      <c r="A34" s="14" t="s">
        <v>10</v>
      </c>
      <c r="B34" s="14" t="s">
        <v>17</v>
      </c>
      <c r="C34" s="14" t="s">
        <v>25</v>
      </c>
      <c r="D34" s="14" t="s">
        <v>11</v>
      </c>
      <c r="E34" s="14" t="s">
        <v>48</v>
      </c>
      <c r="F34" s="14" t="s">
        <v>13</v>
      </c>
      <c r="G34" s="14" t="s">
        <v>14</v>
      </c>
      <c r="H34" s="14" t="s">
        <v>15</v>
      </c>
      <c r="I34" s="7" t="s">
        <v>56</v>
      </c>
      <c r="J34" s="15">
        <v>136926822659</v>
      </c>
      <c r="K34" s="15">
        <v>0</v>
      </c>
      <c r="L34" s="15">
        <v>0</v>
      </c>
      <c r="M34" s="15">
        <v>136926822659</v>
      </c>
      <c r="N34" s="15">
        <v>136926822659</v>
      </c>
      <c r="O34" s="15">
        <v>0</v>
      </c>
      <c r="P34" s="15">
        <v>136926822659</v>
      </c>
      <c r="Q34" s="15">
        <v>136926822659</v>
      </c>
      <c r="R34" s="15">
        <v>133956822659</v>
      </c>
      <c r="S34" s="16">
        <f t="shared" si="1"/>
        <v>0</v>
      </c>
      <c r="T34" s="24">
        <f t="shared" si="10"/>
        <v>1</v>
      </c>
      <c r="U34" s="24">
        <f t="shared" si="11"/>
        <v>1</v>
      </c>
      <c r="V34" s="24">
        <f t="shared" si="12"/>
        <v>0.97830958213792463</v>
      </c>
      <c r="W34" s="2"/>
    </row>
    <row r="35" spans="1:23" ht="80.25" thickTop="1" thickBot="1">
      <c r="A35" s="14" t="s">
        <v>10</v>
      </c>
      <c r="B35" s="14" t="s">
        <v>17</v>
      </c>
      <c r="C35" s="14" t="s">
        <v>25</v>
      </c>
      <c r="D35" s="14" t="s">
        <v>11</v>
      </c>
      <c r="E35" s="14" t="s">
        <v>57</v>
      </c>
      <c r="F35" s="14" t="s">
        <v>13</v>
      </c>
      <c r="G35" s="14" t="s">
        <v>14</v>
      </c>
      <c r="H35" s="14" t="s">
        <v>15</v>
      </c>
      <c r="I35" s="7" t="s">
        <v>58</v>
      </c>
      <c r="J35" s="15">
        <v>28670000000</v>
      </c>
      <c r="K35" s="15">
        <v>0</v>
      </c>
      <c r="L35" s="15">
        <v>0</v>
      </c>
      <c r="M35" s="15">
        <v>28670000000</v>
      </c>
      <c r="N35" s="15">
        <v>28670000000</v>
      </c>
      <c r="O35" s="15">
        <v>0</v>
      </c>
      <c r="P35" s="15">
        <v>28670000000</v>
      </c>
      <c r="Q35" s="15">
        <v>28670000000</v>
      </c>
      <c r="R35" s="15">
        <v>28670000000</v>
      </c>
      <c r="S35" s="16">
        <f t="shared" si="1"/>
        <v>0</v>
      </c>
      <c r="T35" s="24">
        <f t="shared" si="10"/>
        <v>1</v>
      </c>
      <c r="U35" s="24">
        <f t="shared" si="11"/>
        <v>1</v>
      </c>
      <c r="V35" s="24">
        <f t="shared" si="12"/>
        <v>1</v>
      </c>
      <c r="W35" s="2"/>
    </row>
    <row r="36" spans="1:23" ht="80.25" thickTop="1" thickBot="1">
      <c r="A36" s="14" t="s">
        <v>10</v>
      </c>
      <c r="B36" s="14" t="s">
        <v>17</v>
      </c>
      <c r="C36" s="14" t="s">
        <v>25</v>
      </c>
      <c r="D36" s="14" t="s">
        <v>11</v>
      </c>
      <c r="E36" s="14" t="s">
        <v>57</v>
      </c>
      <c r="F36" s="14" t="s">
        <v>13</v>
      </c>
      <c r="G36" s="14" t="s">
        <v>31</v>
      </c>
      <c r="H36" s="14" t="s">
        <v>15</v>
      </c>
      <c r="I36" s="7" t="s">
        <v>58</v>
      </c>
      <c r="J36" s="15">
        <v>0</v>
      </c>
      <c r="K36" s="15">
        <v>25023000000</v>
      </c>
      <c r="L36" s="15">
        <v>0</v>
      </c>
      <c r="M36" s="15">
        <v>25023000000</v>
      </c>
      <c r="N36" s="15">
        <v>25023000000</v>
      </c>
      <c r="O36" s="15">
        <v>0</v>
      </c>
      <c r="P36" s="15">
        <v>25023000000</v>
      </c>
      <c r="Q36" s="15">
        <v>25023000000</v>
      </c>
      <c r="R36" s="15">
        <v>0</v>
      </c>
      <c r="S36" s="16">
        <f t="shared" si="1"/>
        <v>0</v>
      </c>
      <c r="T36" s="24">
        <f t="shared" si="10"/>
        <v>1</v>
      </c>
      <c r="U36" s="24">
        <f t="shared" si="11"/>
        <v>1</v>
      </c>
      <c r="V36" s="24">
        <f t="shared" si="12"/>
        <v>0</v>
      </c>
      <c r="W36" s="2"/>
    </row>
    <row r="37" spans="1:23" ht="80.25" thickTop="1" thickBot="1">
      <c r="A37" s="14" t="s">
        <v>10</v>
      </c>
      <c r="B37" s="14" t="s">
        <v>17</v>
      </c>
      <c r="C37" s="14" t="s">
        <v>25</v>
      </c>
      <c r="D37" s="14" t="s">
        <v>11</v>
      </c>
      <c r="E37" s="14" t="s">
        <v>59</v>
      </c>
      <c r="F37" s="14" t="s">
        <v>13</v>
      </c>
      <c r="G37" s="14" t="s">
        <v>14</v>
      </c>
      <c r="H37" s="14" t="s">
        <v>15</v>
      </c>
      <c r="I37" s="7" t="s">
        <v>60</v>
      </c>
      <c r="J37" s="15">
        <v>0</v>
      </c>
      <c r="K37" s="15">
        <v>7000000000</v>
      </c>
      <c r="L37" s="15">
        <v>0</v>
      </c>
      <c r="M37" s="15">
        <v>7000000000</v>
      </c>
      <c r="N37" s="15">
        <v>7000000000</v>
      </c>
      <c r="O37" s="15">
        <v>0</v>
      </c>
      <c r="P37" s="15">
        <v>7000000000</v>
      </c>
      <c r="Q37" s="15">
        <v>7000000000</v>
      </c>
      <c r="R37" s="15">
        <v>0</v>
      </c>
      <c r="S37" s="16">
        <f t="shared" si="1"/>
        <v>0</v>
      </c>
      <c r="T37" s="24">
        <f t="shared" si="10"/>
        <v>1</v>
      </c>
      <c r="U37" s="24">
        <f t="shared" si="11"/>
        <v>1</v>
      </c>
      <c r="V37" s="24">
        <f t="shared" si="12"/>
        <v>0</v>
      </c>
      <c r="W37" s="2"/>
    </row>
    <row r="38" spans="1:23" ht="80.25" thickTop="1" thickBot="1">
      <c r="A38" s="14" t="s">
        <v>10</v>
      </c>
      <c r="B38" s="14" t="s">
        <v>17</v>
      </c>
      <c r="C38" s="14" t="s">
        <v>25</v>
      </c>
      <c r="D38" s="14" t="s">
        <v>11</v>
      </c>
      <c r="E38" s="14" t="s">
        <v>59</v>
      </c>
      <c r="F38" s="14" t="s">
        <v>13</v>
      </c>
      <c r="G38" s="14" t="s">
        <v>31</v>
      </c>
      <c r="H38" s="14" t="s">
        <v>15</v>
      </c>
      <c r="I38" s="7" t="s">
        <v>60</v>
      </c>
      <c r="J38" s="15">
        <v>0</v>
      </c>
      <c r="K38" s="15">
        <v>5000000000</v>
      </c>
      <c r="L38" s="15">
        <v>0</v>
      </c>
      <c r="M38" s="15">
        <v>5000000000</v>
      </c>
      <c r="N38" s="15">
        <v>5000000000</v>
      </c>
      <c r="O38" s="15">
        <v>0</v>
      </c>
      <c r="P38" s="15">
        <v>5000000000</v>
      </c>
      <c r="Q38" s="15">
        <v>5000000000</v>
      </c>
      <c r="R38" s="15">
        <v>5000000000</v>
      </c>
      <c r="S38" s="16">
        <f t="shared" ref="S38:S69" si="13">+M38-P38</f>
        <v>0</v>
      </c>
      <c r="T38" s="24">
        <f t="shared" si="10"/>
        <v>1</v>
      </c>
      <c r="U38" s="24">
        <f t="shared" si="11"/>
        <v>1</v>
      </c>
      <c r="V38" s="24">
        <f t="shared" si="12"/>
        <v>1</v>
      </c>
      <c r="W38" s="2"/>
    </row>
    <row r="39" spans="1:23" ht="80.25" thickTop="1" thickBot="1">
      <c r="A39" s="14" t="s">
        <v>10</v>
      </c>
      <c r="B39" s="14" t="s">
        <v>17</v>
      </c>
      <c r="C39" s="14" t="s">
        <v>25</v>
      </c>
      <c r="D39" s="14" t="s">
        <v>11</v>
      </c>
      <c r="E39" s="14" t="s">
        <v>59</v>
      </c>
      <c r="F39" s="14" t="s">
        <v>13</v>
      </c>
      <c r="G39" s="14" t="s">
        <v>31</v>
      </c>
      <c r="H39" s="14" t="s">
        <v>32</v>
      </c>
      <c r="I39" s="7" t="s">
        <v>60</v>
      </c>
      <c r="J39" s="15">
        <v>30586800000</v>
      </c>
      <c r="K39" s="15">
        <v>10000000000</v>
      </c>
      <c r="L39" s="15">
        <v>0</v>
      </c>
      <c r="M39" s="15">
        <v>40586800000</v>
      </c>
      <c r="N39" s="15">
        <v>40586800000</v>
      </c>
      <c r="O39" s="15">
        <v>0</v>
      </c>
      <c r="P39" s="15">
        <v>40586800000</v>
      </c>
      <c r="Q39" s="15">
        <v>40586800000</v>
      </c>
      <c r="R39" s="15">
        <v>40586800000</v>
      </c>
      <c r="S39" s="16">
        <f t="shared" si="13"/>
        <v>0</v>
      </c>
      <c r="T39" s="24">
        <f t="shared" si="10"/>
        <v>1</v>
      </c>
      <c r="U39" s="24">
        <f t="shared" si="11"/>
        <v>1</v>
      </c>
      <c r="V39" s="24">
        <f t="shared" si="12"/>
        <v>1</v>
      </c>
      <c r="W39" s="2"/>
    </row>
    <row r="40" spans="1:23" ht="46.5" thickTop="1" thickBot="1">
      <c r="A40" s="14" t="s">
        <v>10</v>
      </c>
      <c r="B40" s="14" t="s">
        <v>17</v>
      </c>
      <c r="C40" s="14" t="s">
        <v>25</v>
      </c>
      <c r="D40" s="14" t="s">
        <v>11</v>
      </c>
      <c r="E40" s="14" t="s">
        <v>61</v>
      </c>
      <c r="F40" s="14" t="s">
        <v>13</v>
      </c>
      <c r="G40" s="14" t="s">
        <v>14</v>
      </c>
      <c r="H40" s="14" t="s">
        <v>15</v>
      </c>
      <c r="I40" s="7" t="s">
        <v>62</v>
      </c>
      <c r="J40" s="15">
        <v>3000000000</v>
      </c>
      <c r="K40" s="15">
        <v>10000000000</v>
      </c>
      <c r="L40" s="15">
        <v>0</v>
      </c>
      <c r="M40" s="15">
        <v>13000000000</v>
      </c>
      <c r="N40" s="15">
        <v>13000000000</v>
      </c>
      <c r="O40" s="15">
        <v>0</v>
      </c>
      <c r="P40" s="15">
        <v>13000000000</v>
      </c>
      <c r="Q40" s="15">
        <v>13000000000</v>
      </c>
      <c r="R40" s="15">
        <v>3000000000</v>
      </c>
      <c r="S40" s="16">
        <f t="shared" si="13"/>
        <v>0</v>
      </c>
      <c r="T40" s="24">
        <f t="shared" si="10"/>
        <v>1</v>
      </c>
      <c r="U40" s="24">
        <f t="shared" si="11"/>
        <v>1</v>
      </c>
      <c r="V40" s="24">
        <f t="shared" si="12"/>
        <v>0.23076923076923078</v>
      </c>
      <c r="W40" s="2"/>
    </row>
    <row r="41" spans="1:23" ht="31.5" customHeight="1" thickTop="1" thickBot="1">
      <c r="A41" s="9" t="s">
        <v>63</v>
      </c>
      <c r="B41" s="9"/>
      <c r="C41" s="9"/>
      <c r="D41" s="9"/>
      <c r="E41" s="9"/>
      <c r="F41" s="9"/>
      <c r="G41" s="9"/>
      <c r="H41" s="9"/>
      <c r="I41" s="6" t="s">
        <v>98</v>
      </c>
      <c r="J41" s="17">
        <f>SUM(J42:J68)</f>
        <v>188620000000</v>
      </c>
      <c r="K41" s="17">
        <f t="shared" ref="K41:R41" si="14">SUM(K42:K68)</f>
        <v>52828899946</v>
      </c>
      <c r="L41" s="17">
        <f t="shared" si="14"/>
        <v>22632509945</v>
      </c>
      <c r="M41" s="17">
        <f t="shared" si="14"/>
        <v>218816390001</v>
      </c>
      <c r="N41" s="17">
        <f t="shared" si="14"/>
        <v>218031000743.07004</v>
      </c>
      <c r="O41" s="17">
        <f t="shared" si="14"/>
        <v>785389257.92999983</v>
      </c>
      <c r="P41" s="17">
        <f t="shared" si="14"/>
        <v>216435696446.00003</v>
      </c>
      <c r="Q41" s="17">
        <f t="shared" si="14"/>
        <v>216435696446.00003</v>
      </c>
      <c r="R41" s="17">
        <f t="shared" si="14"/>
        <v>84866536256.660019</v>
      </c>
      <c r="S41" s="13">
        <f t="shared" si="13"/>
        <v>2380693554.9999695</v>
      </c>
      <c r="T41" s="23">
        <f t="shared" si="10"/>
        <v>0.98912013147191991</v>
      </c>
      <c r="U41" s="23">
        <f t="shared" si="11"/>
        <v>0.98912013147191991</v>
      </c>
      <c r="V41" s="23">
        <f t="shared" si="12"/>
        <v>0.38784359917587607</v>
      </c>
      <c r="W41" s="2"/>
    </row>
    <row r="42" spans="1:23" ht="57.75" thickTop="1" thickBot="1">
      <c r="A42" s="14" t="s">
        <v>63</v>
      </c>
      <c r="B42" s="14" t="s">
        <v>64</v>
      </c>
      <c r="C42" s="14" t="s">
        <v>65</v>
      </c>
      <c r="D42" s="14" t="s">
        <v>11</v>
      </c>
      <c r="E42" s="14"/>
      <c r="F42" s="14" t="s">
        <v>13</v>
      </c>
      <c r="G42" s="14" t="s">
        <v>14</v>
      </c>
      <c r="H42" s="14" t="s">
        <v>15</v>
      </c>
      <c r="I42" s="7" t="s">
        <v>66</v>
      </c>
      <c r="J42" s="15">
        <v>2548500000</v>
      </c>
      <c r="K42" s="15">
        <v>0</v>
      </c>
      <c r="L42" s="15">
        <v>0</v>
      </c>
      <c r="M42" s="15">
        <v>2548500000</v>
      </c>
      <c r="N42" s="15">
        <v>2280916782.3600001</v>
      </c>
      <c r="O42" s="15">
        <v>267583217.63999999</v>
      </c>
      <c r="P42" s="15">
        <v>2275071922.8600001</v>
      </c>
      <c r="Q42" s="15">
        <v>2275071922.8600001</v>
      </c>
      <c r="R42" s="15">
        <v>2275071922.8600001</v>
      </c>
      <c r="S42" s="16">
        <f t="shared" si="13"/>
        <v>273428077.13999987</v>
      </c>
      <c r="T42" s="24">
        <f t="shared" si="10"/>
        <v>0.8927101914302531</v>
      </c>
      <c r="U42" s="24">
        <f t="shared" si="11"/>
        <v>0.8927101914302531</v>
      </c>
      <c r="V42" s="24">
        <f t="shared" si="12"/>
        <v>0.8927101914302531</v>
      </c>
      <c r="W42" s="2"/>
    </row>
    <row r="43" spans="1:23" ht="57.75" thickTop="1" thickBot="1">
      <c r="A43" s="14" t="s">
        <v>63</v>
      </c>
      <c r="B43" s="14" t="s">
        <v>64</v>
      </c>
      <c r="C43" s="14" t="s">
        <v>65</v>
      </c>
      <c r="D43" s="14" t="s">
        <v>11</v>
      </c>
      <c r="E43" s="14"/>
      <c r="F43" s="14" t="s">
        <v>13</v>
      </c>
      <c r="G43" s="14" t="s">
        <v>67</v>
      </c>
      <c r="H43" s="14" t="s">
        <v>15</v>
      </c>
      <c r="I43" s="7" t="s">
        <v>66</v>
      </c>
      <c r="J43" s="15">
        <v>2548500000</v>
      </c>
      <c r="K43" s="15">
        <v>0</v>
      </c>
      <c r="L43" s="15">
        <v>0</v>
      </c>
      <c r="M43" s="15">
        <v>2548500000</v>
      </c>
      <c r="N43" s="15">
        <v>2284136901</v>
      </c>
      <c r="O43" s="15">
        <v>264363099</v>
      </c>
      <c r="P43" s="15">
        <v>1686957612</v>
      </c>
      <c r="Q43" s="15">
        <v>1686957612</v>
      </c>
      <c r="R43" s="15">
        <v>1232909550</v>
      </c>
      <c r="S43" s="16">
        <f t="shared" si="13"/>
        <v>861542388</v>
      </c>
      <c r="T43" s="24">
        <f t="shared" si="10"/>
        <v>0.66194138198940555</v>
      </c>
      <c r="U43" s="24">
        <f t="shared" si="11"/>
        <v>0.66194138198940555</v>
      </c>
      <c r="V43" s="24">
        <f t="shared" si="12"/>
        <v>0.48377851677457329</v>
      </c>
      <c r="W43" s="2"/>
    </row>
    <row r="44" spans="1:23" ht="69" thickTop="1" thickBot="1">
      <c r="A44" s="14" t="s">
        <v>63</v>
      </c>
      <c r="B44" s="14" t="s">
        <v>68</v>
      </c>
      <c r="C44" s="14" t="s">
        <v>65</v>
      </c>
      <c r="D44" s="14" t="s">
        <v>11</v>
      </c>
      <c r="E44" s="14"/>
      <c r="F44" s="14" t="s">
        <v>13</v>
      </c>
      <c r="G44" s="14" t="s">
        <v>14</v>
      </c>
      <c r="H44" s="14" t="s">
        <v>15</v>
      </c>
      <c r="I44" s="7" t="s">
        <v>69</v>
      </c>
      <c r="J44" s="15">
        <v>3234883561</v>
      </c>
      <c r="K44" s="15">
        <v>0</v>
      </c>
      <c r="L44" s="15">
        <v>0</v>
      </c>
      <c r="M44" s="15">
        <v>3234883561</v>
      </c>
      <c r="N44" s="15">
        <v>3234883561</v>
      </c>
      <c r="O44" s="15">
        <v>0</v>
      </c>
      <c r="P44" s="15">
        <v>3234883561</v>
      </c>
      <c r="Q44" s="15">
        <v>3234883561</v>
      </c>
      <c r="R44" s="15">
        <v>3234883561</v>
      </c>
      <c r="S44" s="16">
        <f t="shared" si="13"/>
        <v>0</v>
      </c>
      <c r="T44" s="24">
        <f t="shared" si="10"/>
        <v>1</v>
      </c>
      <c r="U44" s="24">
        <f t="shared" si="11"/>
        <v>1</v>
      </c>
      <c r="V44" s="24">
        <f t="shared" si="12"/>
        <v>1</v>
      </c>
      <c r="W44" s="2"/>
    </row>
    <row r="45" spans="1:23" ht="69" thickTop="1" thickBot="1">
      <c r="A45" s="14" t="s">
        <v>63</v>
      </c>
      <c r="B45" s="14" t="s">
        <v>68</v>
      </c>
      <c r="C45" s="14" t="s">
        <v>65</v>
      </c>
      <c r="D45" s="14" t="s">
        <v>11</v>
      </c>
      <c r="E45" s="14"/>
      <c r="F45" s="14" t="s">
        <v>13</v>
      </c>
      <c r="G45" s="14" t="s">
        <v>67</v>
      </c>
      <c r="H45" s="14" t="s">
        <v>15</v>
      </c>
      <c r="I45" s="7" t="s">
        <v>69</v>
      </c>
      <c r="J45" s="15">
        <v>9765116439</v>
      </c>
      <c r="K45" s="15">
        <v>0</v>
      </c>
      <c r="L45" s="15">
        <v>0</v>
      </c>
      <c r="M45" s="15">
        <v>9765116439</v>
      </c>
      <c r="N45" s="15">
        <v>9765116439</v>
      </c>
      <c r="O45" s="15">
        <v>0</v>
      </c>
      <c r="P45" s="15">
        <v>9765116439</v>
      </c>
      <c r="Q45" s="15">
        <v>9765116439</v>
      </c>
      <c r="R45" s="15">
        <v>9765116439</v>
      </c>
      <c r="S45" s="16">
        <f t="shared" si="13"/>
        <v>0</v>
      </c>
      <c r="T45" s="24">
        <f t="shared" si="10"/>
        <v>1</v>
      </c>
      <c r="U45" s="24">
        <f t="shared" si="11"/>
        <v>1</v>
      </c>
      <c r="V45" s="24">
        <f t="shared" si="12"/>
        <v>1</v>
      </c>
      <c r="W45" s="2"/>
    </row>
    <row r="46" spans="1:23" ht="46.5" thickTop="1" thickBot="1">
      <c r="A46" s="14" t="s">
        <v>63</v>
      </c>
      <c r="B46" s="14" t="s">
        <v>68</v>
      </c>
      <c r="C46" s="14" t="s">
        <v>65</v>
      </c>
      <c r="D46" s="14" t="s">
        <v>25</v>
      </c>
      <c r="E46" s="14"/>
      <c r="F46" s="14" t="s">
        <v>13</v>
      </c>
      <c r="G46" s="14" t="s">
        <v>14</v>
      </c>
      <c r="H46" s="14" t="s">
        <v>15</v>
      </c>
      <c r="I46" s="7" t="s">
        <v>70</v>
      </c>
      <c r="J46" s="15">
        <v>112832404731</v>
      </c>
      <c r="K46" s="15">
        <v>0</v>
      </c>
      <c r="L46" s="15">
        <v>0</v>
      </c>
      <c r="M46" s="15">
        <v>112832404731</v>
      </c>
      <c r="N46" s="15">
        <v>112832404731</v>
      </c>
      <c r="O46" s="15">
        <v>0</v>
      </c>
      <c r="P46" s="15">
        <v>112832404731</v>
      </c>
      <c r="Q46" s="15">
        <v>112832404731</v>
      </c>
      <c r="R46" s="15">
        <v>4000749125.0100002</v>
      </c>
      <c r="S46" s="16">
        <f t="shared" si="13"/>
        <v>0</v>
      </c>
      <c r="T46" s="24">
        <f t="shared" si="10"/>
        <v>1</v>
      </c>
      <c r="U46" s="24">
        <f t="shared" si="11"/>
        <v>1</v>
      </c>
      <c r="V46" s="24">
        <f t="shared" si="12"/>
        <v>3.5457448013698316E-2</v>
      </c>
      <c r="W46" s="2"/>
    </row>
    <row r="47" spans="1:23" ht="48" customHeight="1" thickTop="1" thickBot="1">
      <c r="A47" s="14" t="s">
        <v>63</v>
      </c>
      <c r="B47" s="14" t="s">
        <v>68</v>
      </c>
      <c r="C47" s="14" t="s">
        <v>65</v>
      </c>
      <c r="D47" s="14" t="s">
        <v>28</v>
      </c>
      <c r="E47" s="14"/>
      <c r="F47" s="14" t="s">
        <v>13</v>
      </c>
      <c r="G47" s="14" t="s">
        <v>14</v>
      </c>
      <c r="H47" s="14" t="s">
        <v>15</v>
      </c>
      <c r="I47" s="7" t="s">
        <v>71</v>
      </c>
      <c r="J47" s="15">
        <v>550000000</v>
      </c>
      <c r="K47" s="15">
        <v>0</v>
      </c>
      <c r="L47" s="15">
        <v>0</v>
      </c>
      <c r="M47" s="15">
        <v>550000000</v>
      </c>
      <c r="N47" s="15">
        <v>535948254.41000003</v>
      </c>
      <c r="O47" s="15">
        <v>14051745.59</v>
      </c>
      <c r="P47" s="15">
        <v>535074747.41000003</v>
      </c>
      <c r="Q47" s="15">
        <v>535074747.41000003</v>
      </c>
      <c r="R47" s="15">
        <v>512424453.41000003</v>
      </c>
      <c r="S47" s="16">
        <f t="shared" si="13"/>
        <v>14925252.589999974</v>
      </c>
      <c r="T47" s="24">
        <f t="shared" si="10"/>
        <v>0.97286317710909098</v>
      </c>
      <c r="U47" s="24">
        <f t="shared" si="11"/>
        <v>0.97286317710909098</v>
      </c>
      <c r="V47" s="24">
        <f t="shared" si="12"/>
        <v>0.93168082438181821</v>
      </c>
      <c r="W47" s="2"/>
    </row>
    <row r="48" spans="1:23" ht="91.5" thickTop="1" thickBot="1">
      <c r="A48" s="14" t="s">
        <v>63</v>
      </c>
      <c r="B48" s="14" t="s">
        <v>68</v>
      </c>
      <c r="C48" s="14" t="s">
        <v>65</v>
      </c>
      <c r="D48" s="14" t="s">
        <v>17</v>
      </c>
      <c r="E48" s="14"/>
      <c r="F48" s="14" t="s">
        <v>13</v>
      </c>
      <c r="G48" s="14" t="s">
        <v>14</v>
      </c>
      <c r="H48" s="14" t="s">
        <v>15</v>
      </c>
      <c r="I48" s="7" t="s">
        <v>72</v>
      </c>
      <c r="J48" s="15">
        <v>2154000000</v>
      </c>
      <c r="K48" s="15">
        <v>0</v>
      </c>
      <c r="L48" s="15">
        <v>0</v>
      </c>
      <c r="M48" s="15">
        <v>2154000000</v>
      </c>
      <c r="N48" s="15">
        <v>2127402455.5</v>
      </c>
      <c r="O48" s="15">
        <v>26597544.5</v>
      </c>
      <c r="P48" s="15">
        <v>2032862516.5</v>
      </c>
      <c r="Q48" s="15">
        <v>2032862516.5</v>
      </c>
      <c r="R48" s="15">
        <v>1716235931.5</v>
      </c>
      <c r="S48" s="16">
        <f t="shared" si="13"/>
        <v>121137483.5</v>
      </c>
      <c r="T48" s="24">
        <f t="shared" si="10"/>
        <v>0.94376161397400182</v>
      </c>
      <c r="U48" s="24">
        <f t="shared" si="11"/>
        <v>0.94376161397400182</v>
      </c>
      <c r="V48" s="24">
        <f t="shared" si="12"/>
        <v>0.79676691341689876</v>
      </c>
      <c r="W48" s="2"/>
    </row>
    <row r="49" spans="1:23" ht="57.75" thickTop="1" thickBot="1">
      <c r="A49" s="14" t="s">
        <v>63</v>
      </c>
      <c r="B49" s="14" t="s">
        <v>68</v>
      </c>
      <c r="C49" s="14" t="s">
        <v>65</v>
      </c>
      <c r="D49" s="14" t="s">
        <v>19</v>
      </c>
      <c r="E49" s="14"/>
      <c r="F49" s="14" t="s">
        <v>13</v>
      </c>
      <c r="G49" s="14" t="s">
        <v>14</v>
      </c>
      <c r="H49" s="14" t="s">
        <v>15</v>
      </c>
      <c r="I49" s="7" t="s">
        <v>73</v>
      </c>
      <c r="J49" s="15">
        <v>500000000</v>
      </c>
      <c r="K49" s="15">
        <v>0</v>
      </c>
      <c r="L49" s="15">
        <v>0</v>
      </c>
      <c r="M49" s="15">
        <v>500000000</v>
      </c>
      <c r="N49" s="15">
        <v>482004861.69999999</v>
      </c>
      <c r="O49" s="15">
        <v>17995138.300000001</v>
      </c>
      <c r="P49" s="15">
        <v>453028662.69999999</v>
      </c>
      <c r="Q49" s="15">
        <v>453028662.69999999</v>
      </c>
      <c r="R49" s="15">
        <v>71929133.700000003</v>
      </c>
      <c r="S49" s="16">
        <f t="shared" si="13"/>
        <v>46971337.300000012</v>
      </c>
      <c r="T49" s="24">
        <f t="shared" si="10"/>
        <v>0.90605732539999995</v>
      </c>
      <c r="U49" s="24">
        <f t="shared" si="11"/>
        <v>0.90605732539999995</v>
      </c>
      <c r="V49" s="24">
        <f t="shared" si="12"/>
        <v>0.14385826740000002</v>
      </c>
      <c r="W49" s="2"/>
    </row>
    <row r="50" spans="1:23" ht="40.5" customHeight="1" thickTop="1" thickBot="1">
      <c r="A50" s="14" t="s">
        <v>63</v>
      </c>
      <c r="B50" s="14" t="s">
        <v>68</v>
      </c>
      <c r="C50" s="14" t="s">
        <v>65</v>
      </c>
      <c r="D50" s="14" t="s">
        <v>52</v>
      </c>
      <c r="E50" s="14"/>
      <c r="F50" s="14" t="s">
        <v>13</v>
      </c>
      <c r="G50" s="14" t="s">
        <v>14</v>
      </c>
      <c r="H50" s="14" t="s">
        <v>15</v>
      </c>
      <c r="I50" s="7" t="s">
        <v>74</v>
      </c>
      <c r="J50" s="15">
        <v>1500000000</v>
      </c>
      <c r="K50" s="15">
        <v>0</v>
      </c>
      <c r="L50" s="15">
        <v>0</v>
      </c>
      <c r="M50" s="15">
        <v>1500000000</v>
      </c>
      <c r="N50" s="15">
        <v>1480780398.5999999</v>
      </c>
      <c r="O50" s="15">
        <v>19219601.399999999</v>
      </c>
      <c r="P50" s="15">
        <v>1434343472.5999999</v>
      </c>
      <c r="Q50" s="15">
        <v>1434343472.5999999</v>
      </c>
      <c r="R50" s="15">
        <v>1155085144.5999999</v>
      </c>
      <c r="S50" s="16">
        <f t="shared" si="13"/>
        <v>65656527.400000095</v>
      </c>
      <c r="T50" s="24">
        <f t="shared" si="10"/>
        <v>0.95622898173333326</v>
      </c>
      <c r="U50" s="24">
        <f t="shared" si="11"/>
        <v>0.95622898173333326</v>
      </c>
      <c r="V50" s="24">
        <f t="shared" si="12"/>
        <v>0.77005676306666659</v>
      </c>
      <c r="W50" s="2"/>
    </row>
    <row r="51" spans="1:23" ht="44.25" customHeight="1" thickTop="1" thickBot="1">
      <c r="A51" s="14" t="s">
        <v>63</v>
      </c>
      <c r="B51" s="14" t="s">
        <v>68</v>
      </c>
      <c r="C51" s="14" t="s">
        <v>65</v>
      </c>
      <c r="D51" s="14" t="s">
        <v>52</v>
      </c>
      <c r="E51" s="14"/>
      <c r="F51" s="14" t="s">
        <v>13</v>
      </c>
      <c r="G51" s="14" t="s">
        <v>67</v>
      </c>
      <c r="H51" s="14" t="s">
        <v>15</v>
      </c>
      <c r="I51" s="7" t="s">
        <v>74</v>
      </c>
      <c r="J51" s="15">
        <v>1500000000</v>
      </c>
      <c r="K51" s="15">
        <v>0</v>
      </c>
      <c r="L51" s="15">
        <v>0</v>
      </c>
      <c r="M51" s="15">
        <v>1500000000</v>
      </c>
      <c r="N51" s="15">
        <v>1500000000</v>
      </c>
      <c r="O51" s="15">
        <v>0</v>
      </c>
      <c r="P51" s="15">
        <v>1500000000</v>
      </c>
      <c r="Q51" s="15">
        <v>1500000000</v>
      </c>
      <c r="R51" s="15">
        <v>1500000000</v>
      </c>
      <c r="S51" s="16">
        <f t="shared" si="13"/>
        <v>0</v>
      </c>
      <c r="T51" s="24">
        <f t="shared" si="10"/>
        <v>1</v>
      </c>
      <c r="U51" s="24">
        <f t="shared" si="11"/>
        <v>1</v>
      </c>
      <c r="V51" s="24">
        <f t="shared" si="12"/>
        <v>1</v>
      </c>
      <c r="W51" s="2"/>
    </row>
    <row r="52" spans="1:23" ht="80.25" thickTop="1" thickBot="1">
      <c r="A52" s="14" t="s">
        <v>63</v>
      </c>
      <c r="B52" s="14" t="s">
        <v>68</v>
      </c>
      <c r="C52" s="14" t="s">
        <v>65</v>
      </c>
      <c r="D52" s="14" t="s">
        <v>75</v>
      </c>
      <c r="E52" s="14"/>
      <c r="F52" s="14" t="s">
        <v>13</v>
      </c>
      <c r="G52" s="14" t="s">
        <v>14</v>
      </c>
      <c r="H52" s="14" t="s">
        <v>15</v>
      </c>
      <c r="I52" s="7" t="s">
        <v>76</v>
      </c>
      <c r="J52" s="15">
        <v>880000000</v>
      </c>
      <c r="K52" s="15">
        <v>0</v>
      </c>
      <c r="L52" s="15">
        <v>0</v>
      </c>
      <c r="M52" s="15">
        <v>880000000</v>
      </c>
      <c r="N52" s="15">
        <v>872205268.82000005</v>
      </c>
      <c r="O52" s="15">
        <v>7794731.1799999997</v>
      </c>
      <c r="P52" s="15">
        <v>832028644.25</v>
      </c>
      <c r="Q52" s="15">
        <v>832028644.25</v>
      </c>
      <c r="R52" s="15">
        <v>641036222.25</v>
      </c>
      <c r="S52" s="16">
        <f t="shared" si="13"/>
        <v>47971355.75</v>
      </c>
      <c r="T52" s="24">
        <f t="shared" si="10"/>
        <v>0.94548709573863632</v>
      </c>
      <c r="U52" s="24">
        <f t="shared" si="11"/>
        <v>0.94548709573863632</v>
      </c>
      <c r="V52" s="24">
        <f t="shared" si="12"/>
        <v>0.72845025255681817</v>
      </c>
      <c r="W52" s="2"/>
    </row>
    <row r="53" spans="1:23" ht="48" customHeight="1" thickTop="1" thickBot="1">
      <c r="A53" s="14" t="s">
        <v>63</v>
      </c>
      <c r="B53" s="14" t="s">
        <v>68</v>
      </c>
      <c r="C53" s="14" t="s">
        <v>65</v>
      </c>
      <c r="D53" s="14" t="s">
        <v>21</v>
      </c>
      <c r="E53" s="14"/>
      <c r="F53" s="14" t="s">
        <v>13</v>
      </c>
      <c r="G53" s="14" t="s">
        <v>14</v>
      </c>
      <c r="H53" s="14" t="s">
        <v>15</v>
      </c>
      <c r="I53" s="7" t="s">
        <v>77</v>
      </c>
      <c r="J53" s="15">
        <v>2000000000</v>
      </c>
      <c r="K53" s="15">
        <v>0</v>
      </c>
      <c r="L53" s="15">
        <v>0</v>
      </c>
      <c r="M53" s="15">
        <v>2000000000</v>
      </c>
      <c r="N53" s="15">
        <v>1983565284.7</v>
      </c>
      <c r="O53" s="15">
        <v>16434715.300000001</v>
      </c>
      <c r="P53" s="15">
        <v>1982119049.7</v>
      </c>
      <c r="Q53" s="15">
        <v>1982119049.7</v>
      </c>
      <c r="R53" s="15">
        <v>1789730563.7</v>
      </c>
      <c r="S53" s="16">
        <f t="shared" si="13"/>
        <v>17880950.299999952</v>
      </c>
      <c r="T53" s="24">
        <f t="shared" si="10"/>
        <v>0.99105952485000004</v>
      </c>
      <c r="U53" s="24">
        <f t="shared" si="11"/>
        <v>0.99105952485000004</v>
      </c>
      <c r="V53" s="24">
        <f t="shared" si="12"/>
        <v>0.89486528185000003</v>
      </c>
      <c r="W53" s="2"/>
    </row>
    <row r="54" spans="1:23" ht="48" customHeight="1" thickTop="1" thickBot="1">
      <c r="A54" s="14" t="s">
        <v>63</v>
      </c>
      <c r="B54" s="14" t="s">
        <v>68</v>
      </c>
      <c r="C54" s="14" t="s">
        <v>65</v>
      </c>
      <c r="D54" s="14" t="s">
        <v>23</v>
      </c>
      <c r="E54" s="14"/>
      <c r="F54" s="14" t="s">
        <v>13</v>
      </c>
      <c r="G54" s="14" t="s">
        <v>14</v>
      </c>
      <c r="H54" s="14" t="s">
        <v>15</v>
      </c>
      <c r="I54" s="7" t="s">
        <v>78</v>
      </c>
      <c r="J54" s="15">
        <v>3667681196</v>
      </c>
      <c r="K54" s="15">
        <v>0</v>
      </c>
      <c r="L54" s="15">
        <v>93610000</v>
      </c>
      <c r="M54" s="15">
        <v>3574071196</v>
      </c>
      <c r="N54" s="15">
        <v>3548474645.9299998</v>
      </c>
      <c r="O54" s="15">
        <v>25596550.07</v>
      </c>
      <c r="P54" s="15">
        <v>3461719026.4299998</v>
      </c>
      <c r="Q54" s="15">
        <v>3461719026.4299998</v>
      </c>
      <c r="R54" s="15">
        <v>2419792821.9299998</v>
      </c>
      <c r="S54" s="16">
        <f t="shared" si="13"/>
        <v>112352169.57000017</v>
      </c>
      <c r="T54" s="24">
        <f t="shared" si="10"/>
        <v>0.9685646526303836</v>
      </c>
      <c r="U54" s="24">
        <f t="shared" si="11"/>
        <v>0.9685646526303836</v>
      </c>
      <c r="V54" s="24">
        <f t="shared" si="12"/>
        <v>0.67704102387164644</v>
      </c>
      <c r="W54" s="2"/>
    </row>
    <row r="55" spans="1:23" ht="49.5" customHeight="1" thickTop="1" thickBot="1">
      <c r="A55" s="14" t="s">
        <v>63</v>
      </c>
      <c r="B55" s="14" t="s">
        <v>68</v>
      </c>
      <c r="C55" s="14" t="s">
        <v>65</v>
      </c>
      <c r="D55" s="14" t="s">
        <v>23</v>
      </c>
      <c r="E55" s="14"/>
      <c r="F55" s="14" t="s">
        <v>13</v>
      </c>
      <c r="G55" s="14" t="s">
        <v>67</v>
      </c>
      <c r="H55" s="14" t="s">
        <v>15</v>
      </c>
      <c r="I55" s="7" t="s">
        <v>78</v>
      </c>
      <c r="J55" s="15">
        <v>10197914073</v>
      </c>
      <c r="K55" s="15">
        <v>0</v>
      </c>
      <c r="L55" s="15">
        <v>0</v>
      </c>
      <c r="M55" s="15">
        <v>10197914073</v>
      </c>
      <c r="N55" s="15">
        <v>10197914073</v>
      </c>
      <c r="O55" s="15">
        <v>0</v>
      </c>
      <c r="P55" s="15">
        <v>10177843457</v>
      </c>
      <c r="Q55" s="15">
        <v>10177843457</v>
      </c>
      <c r="R55" s="15">
        <v>2009025279</v>
      </c>
      <c r="S55" s="16">
        <f t="shared" si="13"/>
        <v>20070616</v>
      </c>
      <c r="T55" s="24">
        <f t="shared" si="10"/>
        <v>0.99803189006532822</v>
      </c>
      <c r="U55" s="24">
        <f t="shared" si="11"/>
        <v>0.99803189006532822</v>
      </c>
      <c r="V55" s="24">
        <f t="shared" si="12"/>
        <v>0.1970035503945945</v>
      </c>
      <c r="W55" s="2"/>
    </row>
    <row r="56" spans="1:23" ht="91.5" thickTop="1" thickBot="1">
      <c r="A56" s="14" t="s">
        <v>63</v>
      </c>
      <c r="B56" s="14" t="s">
        <v>68</v>
      </c>
      <c r="C56" s="14" t="s">
        <v>65</v>
      </c>
      <c r="D56" s="14" t="s">
        <v>14</v>
      </c>
      <c r="E56" s="14"/>
      <c r="F56" s="14" t="s">
        <v>13</v>
      </c>
      <c r="G56" s="14" t="s">
        <v>14</v>
      </c>
      <c r="H56" s="14" t="s">
        <v>15</v>
      </c>
      <c r="I56" s="7" t="s">
        <v>79</v>
      </c>
      <c r="J56" s="15">
        <v>3734883562</v>
      </c>
      <c r="K56" s="15">
        <v>0</v>
      </c>
      <c r="L56" s="15">
        <v>0</v>
      </c>
      <c r="M56" s="15">
        <v>3734883562</v>
      </c>
      <c r="N56" s="15">
        <v>3734883562</v>
      </c>
      <c r="O56" s="15">
        <v>0</v>
      </c>
      <c r="P56" s="15">
        <v>3734883562</v>
      </c>
      <c r="Q56" s="15">
        <v>3734883562</v>
      </c>
      <c r="R56" s="15">
        <v>3734883562</v>
      </c>
      <c r="S56" s="16">
        <f t="shared" si="13"/>
        <v>0</v>
      </c>
      <c r="T56" s="24">
        <f t="shared" si="10"/>
        <v>1</v>
      </c>
      <c r="U56" s="24">
        <f t="shared" si="11"/>
        <v>1</v>
      </c>
      <c r="V56" s="24">
        <f t="shared" si="12"/>
        <v>1</v>
      </c>
      <c r="W56" s="2"/>
    </row>
    <row r="57" spans="1:23" ht="91.5" thickTop="1" thickBot="1">
      <c r="A57" s="14" t="s">
        <v>63</v>
      </c>
      <c r="B57" s="14" t="s">
        <v>68</v>
      </c>
      <c r="C57" s="14" t="s">
        <v>65</v>
      </c>
      <c r="D57" s="14" t="s">
        <v>14</v>
      </c>
      <c r="E57" s="14"/>
      <c r="F57" s="14" t="s">
        <v>13</v>
      </c>
      <c r="G57" s="14" t="s">
        <v>67</v>
      </c>
      <c r="H57" s="14" t="s">
        <v>15</v>
      </c>
      <c r="I57" s="7" t="s">
        <v>79</v>
      </c>
      <c r="J57" s="15">
        <v>10265116438</v>
      </c>
      <c r="K57" s="15">
        <v>0</v>
      </c>
      <c r="L57" s="15">
        <v>0</v>
      </c>
      <c r="M57" s="15">
        <v>10265116438</v>
      </c>
      <c r="N57" s="15">
        <v>10265116438</v>
      </c>
      <c r="O57" s="15">
        <v>0</v>
      </c>
      <c r="P57" s="15">
        <v>10265116438</v>
      </c>
      <c r="Q57" s="15">
        <v>10265116438</v>
      </c>
      <c r="R57" s="15">
        <v>10265116438</v>
      </c>
      <c r="S57" s="16">
        <f t="shared" si="13"/>
        <v>0</v>
      </c>
      <c r="T57" s="24">
        <f t="shared" si="10"/>
        <v>1</v>
      </c>
      <c r="U57" s="24">
        <f t="shared" si="11"/>
        <v>1</v>
      </c>
      <c r="V57" s="24">
        <f t="shared" si="12"/>
        <v>1</v>
      </c>
      <c r="W57" s="2"/>
    </row>
    <row r="58" spans="1:23" ht="69" thickTop="1" thickBot="1">
      <c r="A58" s="14" t="s">
        <v>63</v>
      </c>
      <c r="B58" s="14" t="s">
        <v>68</v>
      </c>
      <c r="C58" s="14" t="s">
        <v>65</v>
      </c>
      <c r="D58" s="14" t="s">
        <v>31</v>
      </c>
      <c r="E58" s="14"/>
      <c r="F58" s="14" t="s">
        <v>13</v>
      </c>
      <c r="G58" s="14" t="s">
        <v>14</v>
      </c>
      <c r="H58" s="14" t="s">
        <v>15</v>
      </c>
      <c r="I58" s="7" t="s">
        <v>80</v>
      </c>
      <c r="J58" s="15">
        <v>3354883562</v>
      </c>
      <c r="K58" s="15">
        <v>0</v>
      </c>
      <c r="L58" s="15">
        <v>0</v>
      </c>
      <c r="M58" s="15">
        <v>3354883562</v>
      </c>
      <c r="N58" s="15">
        <v>3320068170.75</v>
      </c>
      <c r="O58" s="15">
        <v>34815391.25</v>
      </c>
      <c r="P58" s="15">
        <v>3279721942.25</v>
      </c>
      <c r="Q58" s="15">
        <v>3279721942.25</v>
      </c>
      <c r="R58" s="15">
        <v>3265089764.75</v>
      </c>
      <c r="S58" s="16">
        <f t="shared" si="13"/>
        <v>75161619.75</v>
      </c>
      <c r="T58" s="24">
        <f t="shared" si="10"/>
        <v>0.97759635517567922</v>
      </c>
      <c r="U58" s="24">
        <f t="shared" si="11"/>
        <v>0.97759635517567922</v>
      </c>
      <c r="V58" s="24">
        <f t="shared" si="12"/>
        <v>0.97323489903880012</v>
      </c>
      <c r="W58" s="2"/>
    </row>
    <row r="59" spans="1:23" ht="69" thickTop="1" thickBot="1">
      <c r="A59" s="14" t="s">
        <v>63</v>
      </c>
      <c r="B59" s="14" t="s">
        <v>68</v>
      </c>
      <c r="C59" s="14" t="s">
        <v>65</v>
      </c>
      <c r="D59" s="14" t="s">
        <v>31</v>
      </c>
      <c r="E59" s="14"/>
      <c r="F59" s="14" t="s">
        <v>13</v>
      </c>
      <c r="G59" s="14" t="s">
        <v>67</v>
      </c>
      <c r="H59" s="14" t="s">
        <v>15</v>
      </c>
      <c r="I59" s="7" t="s">
        <v>80</v>
      </c>
      <c r="J59" s="15">
        <v>9885116438</v>
      </c>
      <c r="K59" s="15">
        <v>0</v>
      </c>
      <c r="L59" s="15">
        <v>0</v>
      </c>
      <c r="M59" s="15">
        <v>9885116438</v>
      </c>
      <c r="N59" s="15">
        <v>9885042784</v>
      </c>
      <c r="O59" s="15">
        <v>73654</v>
      </c>
      <c r="P59" s="15">
        <v>9872493265</v>
      </c>
      <c r="Q59" s="15">
        <v>9872493265</v>
      </c>
      <c r="R59" s="15">
        <v>7972688702.1499996</v>
      </c>
      <c r="S59" s="16">
        <f t="shared" si="13"/>
        <v>12623173</v>
      </c>
      <c r="T59" s="24">
        <f t="shared" si="10"/>
        <v>0.99872301220939852</v>
      </c>
      <c r="U59" s="24">
        <f t="shared" si="11"/>
        <v>0.99872301220939852</v>
      </c>
      <c r="V59" s="24">
        <f t="shared" si="12"/>
        <v>0.80653462730106884</v>
      </c>
      <c r="W59" s="2"/>
    </row>
    <row r="60" spans="1:23" ht="57.75" thickTop="1" thickBot="1">
      <c r="A60" s="14" t="s">
        <v>63</v>
      </c>
      <c r="B60" s="14" t="s">
        <v>68</v>
      </c>
      <c r="C60" s="14" t="s">
        <v>65</v>
      </c>
      <c r="D60" s="14" t="s">
        <v>81</v>
      </c>
      <c r="E60" s="14"/>
      <c r="F60" s="14" t="s">
        <v>13</v>
      </c>
      <c r="G60" s="14" t="s">
        <v>14</v>
      </c>
      <c r="H60" s="14" t="s">
        <v>15</v>
      </c>
      <c r="I60" s="7" t="s">
        <v>82</v>
      </c>
      <c r="J60" s="15">
        <v>3000000000</v>
      </c>
      <c r="K60" s="15">
        <v>0</v>
      </c>
      <c r="L60" s="15">
        <v>0</v>
      </c>
      <c r="M60" s="15">
        <v>3000000000</v>
      </c>
      <c r="N60" s="15">
        <v>2993730286</v>
      </c>
      <c r="O60" s="15">
        <v>6269714</v>
      </c>
      <c r="P60" s="15">
        <v>2899438855.5</v>
      </c>
      <c r="Q60" s="15">
        <v>2899438855.5</v>
      </c>
      <c r="R60" s="15">
        <v>2253383207.5</v>
      </c>
      <c r="S60" s="16">
        <f t="shared" si="13"/>
        <v>100561144.5</v>
      </c>
      <c r="T60" s="24">
        <f t="shared" si="10"/>
        <v>0.96647961849999997</v>
      </c>
      <c r="U60" s="24">
        <f t="shared" si="11"/>
        <v>0.96647961849999997</v>
      </c>
      <c r="V60" s="24">
        <f t="shared" si="12"/>
        <v>0.75112773583333337</v>
      </c>
      <c r="W60" s="2"/>
    </row>
    <row r="61" spans="1:23" ht="57.75" thickTop="1" thickBot="1">
      <c r="A61" s="14" t="s">
        <v>63</v>
      </c>
      <c r="B61" s="14" t="s">
        <v>68</v>
      </c>
      <c r="C61" s="14" t="s">
        <v>65</v>
      </c>
      <c r="D61" s="14" t="s">
        <v>67</v>
      </c>
      <c r="E61" s="14" t="s">
        <v>0</v>
      </c>
      <c r="F61" s="14" t="s">
        <v>13</v>
      </c>
      <c r="G61" s="14" t="s">
        <v>83</v>
      </c>
      <c r="H61" s="14" t="s">
        <v>15</v>
      </c>
      <c r="I61" s="7" t="s">
        <v>84</v>
      </c>
      <c r="J61" s="15">
        <v>0</v>
      </c>
      <c r="K61" s="15">
        <v>21350000001</v>
      </c>
      <c r="L61" s="15">
        <v>0</v>
      </c>
      <c r="M61" s="15">
        <v>21350000001</v>
      </c>
      <c r="N61" s="15">
        <v>21328109081</v>
      </c>
      <c r="O61" s="15">
        <v>21890920</v>
      </c>
      <c r="P61" s="15">
        <v>20963869962.5</v>
      </c>
      <c r="Q61" s="15">
        <v>20963869962.5</v>
      </c>
      <c r="R61" s="15">
        <v>15640365269</v>
      </c>
      <c r="S61" s="16">
        <f t="shared" si="13"/>
        <v>386130038.5</v>
      </c>
      <c r="T61" s="24">
        <f t="shared" si="10"/>
        <v>0.98191428391185409</v>
      </c>
      <c r="U61" s="24">
        <f t="shared" si="11"/>
        <v>0.98191428391185409</v>
      </c>
      <c r="V61" s="24">
        <f t="shared" si="12"/>
        <v>0.73256980179238551</v>
      </c>
      <c r="W61" s="2"/>
    </row>
    <row r="62" spans="1:23" ht="57.75" thickTop="1" thickBot="1">
      <c r="A62" s="14" t="s">
        <v>63</v>
      </c>
      <c r="B62" s="14" t="s">
        <v>68</v>
      </c>
      <c r="C62" s="14" t="s">
        <v>65</v>
      </c>
      <c r="D62" s="14" t="s">
        <v>67</v>
      </c>
      <c r="E62" s="14" t="s">
        <v>0</v>
      </c>
      <c r="F62" s="14" t="s">
        <v>85</v>
      </c>
      <c r="G62" s="14" t="s">
        <v>50</v>
      </c>
      <c r="H62" s="14" t="s">
        <v>15</v>
      </c>
      <c r="I62" s="7" t="s">
        <v>84</v>
      </c>
      <c r="J62" s="15">
        <v>0</v>
      </c>
      <c r="K62" s="15">
        <v>21350000001</v>
      </c>
      <c r="L62" s="15">
        <v>21350000001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6">
        <f t="shared" si="13"/>
        <v>0</v>
      </c>
      <c r="T62" s="24">
        <v>0</v>
      </c>
      <c r="U62" s="24">
        <v>0</v>
      </c>
      <c r="V62" s="24">
        <v>0</v>
      </c>
      <c r="W62" s="2"/>
    </row>
    <row r="63" spans="1:23" ht="57.75" thickTop="1" thickBot="1">
      <c r="A63" s="14" t="s">
        <v>63</v>
      </c>
      <c r="B63" s="14" t="s">
        <v>68</v>
      </c>
      <c r="C63" s="14" t="s">
        <v>65</v>
      </c>
      <c r="D63" s="14" t="s">
        <v>86</v>
      </c>
      <c r="E63" s="14" t="s">
        <v>0</v>
      </c>
      <c r="F63" s="14" t="s">
        <v>13</v>
      </c>
      <c r="G63" s="14" t="s">
        <v>83</v>
      </c>
      <c r="H63" s="14" t="s">
        <v>15</v>
      </c>
      <c r="I63" s="7" t="s">
        <v>87</v>
      </c>
      <c r="J63" s="15">
        <v>0</v>
      </c>
      <c r="K63" s="15">
        <v>8600000000</v>
      </c>
      <c r="L63" s="15">
        <v>0</v>
      </c>
      <c r="M63" s="15">
        <v>8600000000</v>
      </c>
      <c r="N63" s="15">
        <v>8600000000</v>
      </c>
      <c r="O63" s="15">
        <v>0</v>
      </c>
      <c r="P63" s="15">
        <v>8600000000</v>
      </c>
      <c r="Q63" s="15">
        <v>8600000000</v>
      </c>
      <c r="R63" s="15">
        <v>5600000000</v>
      </c>
      <c r="S63" s="16">
        <f t="shared" si="13"/>
        <v>0</v>
      </c>
      <c r="T63" s="24">
        <f t="shared" ref="T63:T69" si="15">+P63/M63</f>
        <v>1</v>
      </c>
      <c r="U63" s="24">
        <f t="shared" ref="U63:U69" si="16">+Q63/M63</f>
        <v>1</v>
      </c>
      <c r="V63" s="24">
        <f t="shared" ref="V63:V69" si="17">+R63/M63</f>
        <v>0.65116279069767447</v>
      </c>
      <c r="W63" s="2"/>
    </row>
    <row r="64" spans="1:23" ht="46.5" thickTop="1" thickBot="1">
      <c r="A64" s="14" t="s">
        <v>63</v>
      </c>
      <c r="B64" s="14" t="s">
        <v>68</v>
      </c>
      <c r="C64" s="14" t="s">
        <v>65</v>
      </c>
      <c r="D64" s="14" t="s">
        <v>83</v>
      </c>
      <c r="E64" s="14" t="s">
        <v>0</v>
      </c>
      <c r="F64" s="14" t="s">
        <v>13</v>
      </c>
      <c r="G64" s="14" t="s">
        <v>14</v>
      </c>
      <c r="H64" s="14" t="s">
        <v>15</v>
      </c>
      <c r="I64" s="7" t="s">
        <v>88</v>
      </c>
      <c r="J64" s="15">
        <v>0</v>
      </c>
      <c r="K64" s="15">
        <v>540000000</v>
      </c>
      <c r="L64" s="15">
        <v>0</v>
      </c>
      <c r="M64" s="15">
        <v>540000000</v>
      </c>
      <c r="N64" s="15">
        <v>540000000</v>
      </c>
      <c r="O64" s="15">
        <v>0</v>
      </c>
      <c r="P64" s="15">
        <v>540000000</v>
      </c>
      <c r="Q64" s="15">
        <v>540000000</v>
      </c>
      <c r="R64" s="15">
        <v>540000000</v>
      </c>
      <c r="S64" s="16">
        <f t="shared" si="13"/>
        <v>0</v>
      </c>
      <c r="T64" s="24">
        <f t="shared" si="15"/>
        <v>1</v>
      </c>
      <c r="U64" s="24">
        <f t="shared" si="16"/>
        <v>1</v>
      </c>
      <c r="V64" s="24">
        <f t="shared" si="17"/>
        <v>1</v>
      </c>
      <c r="W64" s="2"/>
    </row>
    <row r="65" spans="1:23" ht="57.75" thickTop="1" thickBot="1">
      <c r="A65" s="14" t="s">
        <v>63</v>
      </c>
      <c r="B65" s="14" t="s">
        <v>89</v>
      </c>
      <c r="C65" s="14" t="s">
        <v>65</v>
      </c>
      <c r="D65" s="14" t="s">
        <v>11</v>
      </c>
      <c r="E65" s="14"/>
      <c r="F65" s="14" t="s">
        <v>13</v>
      </c>
      <c r="G65" s="14" t="s">
        <v>14</v>
      </c>
      <c r="H65" s="14" t="s">
        <v>15</v>
      </c>
      <c r="I65" s="7" t="s">
        <v>90</v>
      </c>
      <c r="J65" s="15">
        <v>380000000</v>
      </c>
      <c r="K65" s="15">
        <v>0</v>
      </c>
      <c r="L65" s="15">
        <v>0</v>
      </c>
      <c r="M65" s="15">
        <v>380000000</v>
      </c>
      <c r="N65" s="15">
        <v>374434860.60000002</v>
      </c>
      <c r="O65" s="15">
        <v>5565139.4000000004</v>
      </c>
      <c r="P65" s="15">
        <v>345314203.60000002</v>
      </c>
      <c r="Q65" s="15">
        <v>345314203.60000002</v>
      </c>
      <c r="R65" s="15">
        <v>338177005.60000002</v>
      </c>
      <c r="S65" s="16">
        <f t="shared" si="13"/>
        <v>34685796.399999976</v>
      </c>
      <c r="T65" s="24">
        <f t="shared" si="15"/>
        <v>0.90872158842105266</v>
      </c>
      <c r="U65" s="24">
        <f t="shared" si="16"/>
        <v>0.90872158842105266</v>
      </c>
      <c r="V65" s="24">
        <f t="shared" si="17"/>
        <v>0.88993948842105275</v>
      </c>
      <c r="W65" s="2"/>
    </row>
    <row r="66" spans="1:23" ht="91.5" thickTop="1" thickBot="1">
      <c r="A66" s="14" t="s">
        <v>63</v>
      </c>
      <c r="B66" s="14" t="s">
        <v>89</v>
      </c>
      <c r="C66" s="14" t="s">
        <v>65</v>
      </c>
      <c r="D66" s="14" t="s">
        <v>25</v>
      </c>
      <c r="E66" s="14"/>
      <c r="F66" s="14" t="s">
        <v>13</v>
      </c>
      <c r="G66" s="14" t="s">
        <v>14</v>
      </c>
      <c r="H66" s="14" t="s">
        <v>15</v>
      </c>
      <c r="I66" s="7" t="s">
        <v>91</v>
      </c>
      <c r="J66" s="15">
        <v>250000000</v>
      </c>
      <c r="K66" s="15">
        <v>0</v>
      </c>
      <c r="L66" s="15">
        <v>0</v>
      </c>
      <c r="M66" s="15">
        <v>250000000</v>
      </c>
      <c r="N66" s="15">
        <v>240286010.69999999</v>
      </c>
      <c r="O66" s="15">
        <v>9713989.3000000007</v>
      </c>
      <c r="P66" s="15">
        <v>185097544.69999999</v>
      </c>
      <c r="Q66" s="15">
        <v>185097544.69999999</v>
      </c>
      <c r="R66" s="15">
        <v>185097544.69999999</v>
      </c>
      <c r="S66" s="16">
        <f t="shared" si="13"/>
        <v>64902455.300000012</v>
      </c>
      <c r="T66" s="24">
        <f t="shared" si="15"/>
        <v>0.74039017879999991</v>
      </c>
      <c r="U66" s="24">
        <f t="shared" si="16"/>
        <v>0.74039017879999991</v>
      </c>
      <c r="V66" s="24">
        <f t="shared" si="17"/>
        <v>0.74039017879999991</v>
      </c>
      <c r="W66" s="2"/>
    </row>
    <row r="67" spans="1:23" ht="102.75" thickTop="1" thickBot="1">
      <c r="A67" s="14" t="s">
        <v>63</v>
      </c>
      <c r="B67" s="14" t="s">
        <v>92</v>
      </c>
      <c r="C67" s="14" t="s">
        <v>65</v>
      </c>
      <c r="D67" s="14" t="s">
        <v>11</v>
      </c>
      <c r="E67" s="14"/>
      <c r="F67" s="14" t="s">
        <v>13</v>
      </c>
      <c r="G67" s="14" t="s">
        <v>14</v>
      </c>
      <c r="H67" s="14" t="s">
        <v>15</v>
      </c>
      <c r="I67" s="7" t="s">
        <v>93</v>
      </c>
      <c r="J67" s="15">
        <v>3871000000</v>
      </c>
      <c r="K67" s="15">
        <v>0</v>
      </c>
      <c r="L67" s="15">
        <v>988899944</v>
      </c>
      <c r="M67" s="15">
        <v>2882100056</v>
      </c>
      <c r="N67" s="15">
        <v>2867090056</v>
      </c>
      <c r="O67" s="15">
        <v>15010000</v>
      </c>
      <c r="P67" s="15">
        <v>2856915379</v>
      </c>
      <c r="Q67" s="15">
        <v>2856915379</v>
      </c>
      <c r="R67" s="15">
        <v>2278577019</v>
      </c>
      <c r="S67" s="16">
        <f t="shared" si="13"/>
        <v>25184677</v>
      </c>
      <c r="T67" s="24">
        <f t="shared" si="15"/>
        <v>0.99126169233869232</v>
      </c>
      <c r="U67" s="24">
        <f t="shared" si="16"/>
        <v>0.99126169233869232</v>
      </c>
      <c r="V67" s="24">
        <f t="shared" si="17"/>
        <v>0.79059608435745443</v>
      </c>
      <c r="W67" s="2"/>
    </row>
    <row r="68" spans="1:23" ht="73.5" customHeight="1" thickTop="1" thickBot="1">
      <c r="A68" s="14" t="s">
        <v>63</v>
      </c>
      <c r="B68" s="14" t="s">
        <v>92</v>
      </c>
      <c r="C68" s="14" t="s">
        <v>65</v>
      </c>
      <c r="D68" s="14" t="s">
        <v>25</v>
      </c>
      <c r="E68" s="14" t="s">
        <v>0</v>
      </c>
      <c r="F68" s="14" t="s">
        <v>13</v>
      </c>
      <c r="G68" s="14" t="s">
        <v>14</v>
      </c>
      <c r="H68" s="14" t="s">
        <v>15</v>
      </c>
      <c r="I68" s="7" t="s">
        <v>94</v>
      </c>
      <c r="J68" s="15">
        <v>0</v>
      </c>
      <c r="K68" s="15">
        <v>988899944</v>
      </c>
      <c r="L68" s="15">
        <v>200000000</v>
      </c>
      <c r="M68" s="15">
        <v>788899944</v>
      </c>
      <c r="N68" s="15">
        <v>756485837</v>
      </c>
      <c r="O68" s="15">
        <v>32414107</v>
      </c>
      <c r="P68" s="15">
        <v>689391451</v>
      </c>
      <c r="Q68" s="15">
        <v>689391451</v>
      </c>
      <c r="R68" s="15">
        <v>469167596</v>
      </c>
      <c r="S68" s="16">
        <f t="shared" si="13"/>
        <v>99508493</v>
      </c>
      <c r="T68" s="24">
        <f t="shared" si="15"/>
        <v>0.8738642412680917</v>
      </c>
      <c r="U68" s="24">
        <f t="shared" si="16"/>
        <v>0.8738642412680917</v>
      </c>
      <c r="V68" s="24">
        <f t="shared" si="17"/>
        <v>0.59471115389000462</v>
      </c>
      <c r="W68" s="2"/>
    </row>
    <row r="69" spans="1:23" ht="35.25" customHeight="1" thickTop="1" thickBot="1">
      <c r="A69" s="18"/>
      <c r="B69" s="18"/>
      <c r="C69" s="18"/>
      <c r="D69" s="18"/>
      <c r="E69" s="18"/>
      <c r="F69" s="18"/>
      <c r="G69" s="18"/>
      <c r="H69" s="18"/>
      <c r="I69" s="8" t="s">
        <v>95</v>
      </c>
      <c r="J69" s="19">
        <f>+J6+J41</f>
        <v>538407660000</v>
      </c>
      <c r="K69" s="19">
        <f t="shared" ref="K69:R69" si="18">+K6+K41</f>
        <v>119649910610.5</v>
      </c>
      <c r="L69" s="19">
        <f t="shared" si="18"/>
        <v>33410195354.5</v>
      </c>
      <c r="M69" s="19">
        <f t="shared" si="18"/>
        <v>624647375256</v>
      </c>
      <c r="N69" s="19">
        <f t="shared" si="18"/>
        <v>623156341726.26001</v>
      </c>
      <c r="O69" s="19">
        <f t="shared" si="18"/>
        <v>1491033529.7399998</v>
      </c>
      <c r="P69" s="19">
        <f t="shared" si="18"/>
        <v>620443982770.87</v>
      </c>
      <c r="Q69" s="19">
        <f t="shared" si="18"/>
        <v>620193982770.87</v>
      </c>
      <c r="R69" s="19">
        <f t="shared" si="18"/>
        <v>439774231142.27002</v>
      </c>
      <c r="S69" s="20">
        <f t="shared" si="13"/>
        <v>4203392485.1300049</v>
      </c>
      <c r="T69" s="25">
        <f t="shared" si="15"/>
        <v>0.99327077539802788</v>
      </c>
      <c r="U69" s="25">
        <f t="shared" si="16"/>
        <v>0.99287054959079135</v>
      </c>
      <c r="V69" s="25">
        <f t="shared" si="17"/>
        <v>0.70403598664292277</v>
      </c>
      <c r="W69" s="2"/>
    </row>
    <row r="70" spans="1:23" ht="15.75" thickTop="1">
      <c r="A70" s="11" t="s">
        <v>107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29"/>
      <c r="P70" s="29"/>
      <c r="Q70" s="11"/>
      <c r="R70" s="26"/>
      <c r="S70" s="26"/>
      <c r="T70" s="27"/>
      <c r="U70" s="27"/>
      <c r="V70" s="27"/>
      <c r="W70" s="2"/>
    </row>
    <row r="71" spans="1:23">
      <c r="A71" s="11" t="s">
        <v>108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29"/>
      <c r="P71" s="29"/>
      <c r="Q71" s="11"/>
      <c r="R71" s="26"/>
      <c r="S71" s="26"/>
      <c r="T71" s="28"/>
      <c r="U71" s="28"/>
      <c r="V71" s="28"/>
      <c r="W71" s="2"/>
    </row>
    <row r="72" spans="1:23">
      <c r="A72" s="11" t="s">
        <v>109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29"/>
      <c r="P72" s="29"/>
      <c r="Q72" s="11"/>
      <c r="R72" s="26"/>
      <c r="S72" s="26"/>
      <c r="T72" s="3"/>
      <c r="U72" s="3"/>
      <c r="V72" s="3"/>
      <c r="W72" s="2"/>
    </row>
    <row r="73" spans="1:23">
      <c r="A73" s="11" t="s">
        <v>110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29"/>
      <c r="N73" s="29"/>
      <c r="O73" s="29"/>
      <c r="P73" s="29"/>
      <c r="Q73" s="11"/>
      <c r="R73" s="26"/>
      <c r="S73" s="26"/>
      <c r="T73" s="3"/>
      <c r="U73" s="3"/>
      <c r="V73" s="3"/>
      <c r="W73" s="2"/>
    </row>
    <row r="74" spans="1:23">
      <c r="A74" s="11" t="s">
        <v>111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29"/>
      <c r="N74" s="29"/>
      <c r="O74" s="29"/>
      <c r="P74" s="29"/>
      <c r="Q74" s="11"/>
      <c r="R74" s="26"/>
      <c r="S74" s="26"/>
      <c r="T74" s="3"/>
      <c r="U74" s="3"/>
      <c r="V74" s="3"/>
      <c r="W74" s="2"/>
    </row>
    <row r="75" spans="1:23">
      <c r="A75" s="11" t="s">
        <v>112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29"/>
      <c r="N75" s="29"/>
      <c r="O75" s="29"/>
      <c r="P75" s="29"/>
      <c r="Q75" s="11"/>
      <c r="R75" s="26"/>
      <c r="S75" s="26"/>
      <c r="T75" s="3"/>
      <c r="U75" s="3"/>
      <c r="V75" s="3"/>
      <c r="W75" s="2"/>
    </row>
    <row r="76" spans="1:23">
      <c r="A76" s="11" t="s">
        <v>113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26"/>
      <c r="S76" s="26"/>
      <c r="T76" s="3"/>
      <c r="U76" s="3"/>
      <c r="V76" s="3"/>
      <c r="W76" s="2"/>
    </row>
    <row r="77" spans="1:23">
      <c r="A77" s="11" t="s">
        <v>114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26"/>
      <c r="S77" s="26"/>
      <c r="T77" s="3"/>
      <c r="U77" s="3"/>
      <c r="V77" s="3"/>
      <c r="W77" s="2"/>
    </row>
    <row r="78" spans="1:23">
      <c r="A78" s="11" t="s">
        <v>115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26"/>
      <c r="S78" s="26"/>
      <c r="T78" s="3"/>
      <c r="U78" s="3"/>
      <c r="V78" s="3"/>
      <c r="W78" s="2"/>
    </row>
    <row r="79" spans="1:23">
      <c r="A79" s="11" t="s">
        <v>116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"/>
      <c r="U79" s="3"/>
      <c r="V79" s="3"/>
      <c r="W79" s="2"/>
    </row>
    <row r="80" spans="1:23">
      <c r="A80" s="11" t="s">
        <v>129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1"/>
      <c r="T80" s="32"/>
      <c r="U80" s="32"/>
      <c r="V80" s="3"/>
      <c r="W80" s="2"/>
    </row>
    <row r="81" spans="9:23">
      <c r="I81" s="11"/>
      <c r="S81" s="4"/>
      <c r="T81" s="3"/>
      <c r="U81" s="3"/>
      <c r="V81" s="3"/>
      <c r="W81" s="2"/>
    </row>
    <row r="82" spans="9:23">
      <c r="I82" s="11"/>
      <c r="S82" s="4"/>
      <c r="T82" s="3"/>
      <c r="U82" s="3"/>
      <c r="V82" s="3"/>
      <c r="W82" s="2"/>
    </row>
    <row r="83" spans="9:23">
      <c r="I83" s="11"/>
      <c r="S83" s="4"/>
      <c r="T83" s="3"/>
      <c r="U83" s="3"/>
      <c r="V83" s="3"/>
      <c r="W83" s="2"/>
    </row>
    <row r="84" spans="9:23">
      <c r="I84" s="11"/>
      <c r="S84" s="4"/>
      <c r="T84" s="3"/>
      <c r="U84" s="3"/>
      <c r="V84" s="3"/>
      <c r="W84" s="2"/>
    </row>
    <row r="85" spans="9:23">
      <c r="I85" s="11"/>
      <c r="S85" s="4"/>
      <c r="T85" s="3"/>
      <c r="U85" s="3"/>
      <c r="V85" s="3"/>
      <c r="W85" s="2"/>
    </row>
    <row r="86" spans="9:23">
      <c r="I86" s="11"/>
    </row>
    <row r="87" spans="9:23">
      <c r="I87" s="11"/>
    </row>
    <row r="88" spans="9:23">
      <c r="I88" s="11"/>
    </row>
    <row r="89" spans="9:23">
      <c r="I89" s="11"/>
    </row>
    <row r="90" spans="9:23">
      <c r="I90" s="11"/>
    </row>
    <row r="91" spans="9:23">
      <c r="I91" s="11"/>
    </row>
    <row r="92" spans="9:23">
      <c r="I92" s="11"/>
    </row>
    <row r="93" spans="9:23">
      <c r="I93" s="11"/>
    </row>
    <row r="94" spans="9:23">
      <c r="I94" s="11"/>
    </row>
    <row r="95" spans="9:23">
      <c r="I95" s="11"/>
    </row>
    <row r="96" spans="9:23">
      <c r="I96" s="11"/>
    </row>
    <row r="97" spans="9:9">
      <c r="I97" s="11"/>
    </row>
    <row r="98" spans="9:9">
      <c r="I98" s="11"/>
    </row>
    <row r="99" spans="9:9">
      <c r="I99" s="11"/>
    </row>
    <row r="100" spans="9:9">
      <c r="I100" s="11"/>
    </row>
    <row r="101" spans="9:9">
      <c r="I101" s="11"/>
    </row>
    <row r="102" spans="9:9">
      <c r="I102" s="11"/>
    </row>
    <row r="103" spans="9:9">
      <c r="I103" s="11"/>
    </row>
    <row r="104" spans="9:9">
      <c r="I104" s="11"/>
    </row>
    <row r="105" spans="9:9">
      <c r="I105" s="11"/>
    </row>
    <row r="106" spans="9:9">
      <c r="I106" s="11"/>
    </row>
    <row r="107" spans="9:9">
      <c r="I107" s="11"/>
    </row>
    <row r="108" spans="9:9">
      <c r="I108" s="11"/>
    </row>
    <row r="109" spans="9:9">
      <c r="I109" s="11"/>
    </row>
    <row r="110" spans="9:9">
      <c r="I110" s="11"/>
    </row>
    <row r="111" spans="9:9">
      <c r="I111" s="11"/>
    </row>
    <row r="112" spans="9:9">
      <c r="I112" s="11"/>
    </row>
    <row r="113" spans="9:9">
      <c r="I113" s="11"/>
    </row>
    <row r="114" spans="9:9">
      <c r="I114" s="11"/>
    </row>
    <row r="115" spans="9:9">
      <c r="I115" s="11"/>
    </row>
    <row r="116" spans="9:9">
      <c r="I116" s="11"/>
    </row>
    <row r="117" spans="9:9">
      <c r="I117" s="11"/>
    </row>
    <row r="118" spans="9:9">
      <c r="I118" s="11"/>
    </row>
    <row r="119" spans="9:9">
      <c r="I119" s="11"/>
    </row>
    <row r="120" spans="9:9">
      <c r="I120" s="11"/>
    </row>
    <row r="121" spans="9:9">
      <c r="I121" s="11"/>
    </row>
    <row r="122" spans="9:9">
      <c r="I122" s="11"/>
    </row>
    <row r="123" spans="9:9">
      <c r="I123" s="11"/>
    </row>
    <row r="124" spans="9:9">
      <c r="I124" s="11"/>
    </row>
    <row r="125" spans="9:9">
      <c r="I125" s="11"/>
    </row>
    <row r="126" spans="9:9">
      <c r="I126" s="11"/>
    </row>
    <row r="127" spans="9:9">
      <c r="I127" s="11"/>
    </row>
    <row r="128" spans="9:9">
      <c r="I128" s="11"/>
    </row>
    <row r="129" spans="9:9">
      <c r="I129" s="11"/>
    </row>
    <row r="130" spans="9:9">
      <c r="I130" s="11"/>
    </row>
    <row r="131" spans="9:9">
      <c r="I131" s="11"/>
    </row>
    <row r="132" spans="9:9">
      <c r="I132" s="11"/>
    </row>
    <row r="133" spans="9:9">
      <c r="I133" s="11"/>
    </row>
    <row r="134" spans="9:9">
      <c r="I134" s="11"/>
    </row>
    <row r="135" spans="9:9">
      <c r="I135" s="11"/>
    </row>
    <row r="136" spans="9:9">
      <c r="I136" s="11"/>
    </row>
    <row r="137" spans="9:9">
      <c r="I137" s="11"/>
    </row>
    <row r="138" spans="9:9">
      <c r="I138" s="11"/>
    </row>
    <row r="139" spans="9:9">
      <c r="I139" s="11"/>
    </row>
    <row r="140" spans="9:9">
      <c r="I140" s="11"/>
    </row>
    <row r="141" spans="9:9">
      <c r="I141" s="11"/>
    </row>
    <row r="142" spans="9:9">
      <c r="I142" s="11"/>
    </row>
    <row r="143" spans="9:9">
      <c r="I143" s="11"/>
    </row>
  </sheetData>
  <mergeCells count="3">
    <mergeCell ref="A1:V1"/>
    <mergeCell ref="A2:V2"/>
    <mergeCell ref="A3:V3"/>
  </mergeCells>
  <printOptions horizontalCentered="1"/>
  <pageMargins left="0.78740157480314965" right="0" top="0.78740157480314965" bottom="0.78740157480314965" header="0.78740157480314965" footer="0.78740157480314965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2018-01-23T23:33:00Z</cp:lastPrinted>
  <dcterms:created xsi:type="dcterms:W3CDTF">2018-01-22T13:27:14Z</dcterms:created>
  <dcterms:modified xsi:type="dcterms:W3CDTF">2018-01-23T23:42:51Z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