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ANCIERA - PRESPTO\AÑO 2017\WEB\DICIEMBRE\PDF\"/>
    </mc:Choice>
  </mc:AlternateContent>
  <bookViews>
    <workbookView xWindow="240" yWindow="120" windowWidth="18060" windowHeight="7050"/>
  </bookViews>
  <sheets>
    <sheet name="GASTOS DE INVERSIÓN " sheetId="1" r:id="rId1"/>
  </sheets>
  <definedNames>
    <definedName name="_xlnm.Print_Titles" localSheetId="0">'GASTOS DE INVERSIÓN '!$5:$5</definedName>
  </definedNames>
  <calcPr calcId="152511"/>
</workbook>
</file>

<file path=xl/calcChain.xml><?xml version="1.0" encoding="utf-8"?>
<calcChain xmlns="http://schemas.openxmlformats.org/spreadsheetml/2006/main">
  <c r="U36" i="1" l="1"/>
  <c r="T36" i="1"/>
  <c r="S36" i="1"/>
  <c r="R36" i="1"/>
  <c r="U35" i="1"/>
  <c r="T35" i="1"/>
  <c r="S35" i="1"/>
  <c r="R35" i="1"/>
  <c r="U33" i="1"/>
  <c r="T33" i="1"/>
  <c r="S33" i="1"/>
  <c r="R33" i="1"/>
  <c r="U32" i="1"/>
  <c r="T32" i="1"/>
  <c r="S32" i="1"/>
  <c r="R32" i="1"/>
  <c r="U31" i="1"/>
  <c r="T31" i="1"/>
  <c r="S31" i="1"/>
  <c r="R31" i="1"/>
  <c r="U29" i="1"/>
  <c r="T29" i="1"/>
  <c r="S29" i="1"/>
  <c r="R29" i="1"/>
  <c r="U28" i="1"/>
  <c r="T28" i="1"/>
  <c r="S28" i="1"/>
  <c r="R28" i="1"/>
  <c r="U27" i="1"/>
  <c r="T27" i="1"/>
  <c r="S27" i="1"/>
  <c r="R27" i="1"/>
  <c r="U26" i="1"/>
  <c r="T26" i="1"/>
  <c r="S26" i="1"/>
  <c r="R26" i="1"/>
  <c r="R25" i="1"/>
  <c r="U24" i="1"/>
  <c r="T24" i="1"/>
  <c r="S24" i="1"/>
  <c r="R24" i="1"/>
  <c r="U23" i="1"/>
  <c r="T23" i="1"/>
  <c r="S23" i="1"/>
  <c r="R23" i="1"/>
  <c r="U22" i="1"/>
  <c r="T22" i="1"/>
  <c r="S22" i="1"/>
  <c r="R22" i="1"/>
  <c r="U21" i="1"/>
  <c r="T21" i="1"/>
  <c r="S21" i="1"/>
  <c r="R21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U11" i="1"/>
  <c r="T11" i="1"/>
  <c r="S11" i="1"/>
  <c r="R11" i="1"/>
  <c r="U10" i="1"/>
  <c r="T10" i="1"/>
  <c r="S10" i="1"/>
  <c r="R10" i="1"/>
  <c r="U8" i="1"/>
  <c r="T8" i="1"/>
  <c r="S8" i="1"/>
  <c r="R8" i="1"/>
  <c r="U7" i="1"/>
  <c r="T7" i="1"/>
  <c r="S7" i="1"/>
  <c r="R7" i="1"/>
  <c r="Q37" i="1"/>
  <c r="P37" i="1"/>
  <c r="O37" i="1"/>
  <c r="N37" i="1"/>
  <c r="M37" i="1"/>
  <c r="L37" i="1"/>
  <c r="R37" i="1" s="1"/>
  <c r="K37" i="1"/>
  <c r="J37" i="1"/>
  <c r="I37" i="1"/>
  <c r="Q34" i="1"/>
  <c r="U34" i="1" s="1"/>
  <c r="P34" i="1"/>
  <c r="O34" i="1"/>
  <c r="S34" i="1" s="1"/>
  <c r="N34" i="1"/>
  <c r="M34" i="1"/>
  <c r="L34" i="1"/>
  <c r="K34" i="1"/>
  <c r="J34" i="1"/>
  <c r="I34" i="1"/>
  <c r="Q30" i="1"/>
  <c r="P30" i="1"/>
  <c r="T30" i="1" s="1"/>
  <c r="O30" i="1"/>
  <c r="N30" i="1"/>
  <c r="M30" i="1"/>
  <c r="L30" i="1"/>
  <c r="R30" i="1" s="1"/>
  <c r="K30" i="1"/>
  <c r="J30" i="1"/>
  <c r="I30" i="1"/>
  <c r="Q9" i="1"/>
  <c r="P9" i="1"/>
  <c r="O9" i="1"/>
  <c r="S9" i="1" s="1"/>
  <c r="N9" i="1"/>
  <c r="M9" i="1"/>
  <c r="L9" i="1"/>
  <c r="K9" i="1"/>
  <c r="K38" i="1" s="1"/>
  <c r="J9" i="1"/>
  <c r="I9" i="1"/>
  <c r="U6" i="1"/>
  <c r="T6" i="1"/>
  <c r="S6" i="1"/>
  <c r="R6" i="1"/>
  <c r="L38" i="1" l="1"/>
  <c r="T9" i="1"/>
  <c r="S30" i="1"/>
  <c r="T37" i="1"/>
  <c r="M38" i="1"/>
  <c r="U37" i="1"/>
  <c r="I38" i="1"/>
  <c r="U9" i="1"/>
  <c r="J38" i="1"/>
  <c r="N38" i="1"/>
  <c r="R34" i="1"/>
  <c r="T34" i="1"/>
  <c r="S37" i="1"/>
  <c r="R38" i="1"/>
  <c r="U30" i="1"/>
  <c r="R9" i="1"/>
  <c r="O38" i="1"/>
  <c r="S38" i="1" s="1"/>
  <c r="Q38" i="1"/>
  <c r="U38" i="1" s="1"/>
  <c r="P38" i="1"/>
  <c r="T38" i="1" l="1"/>
</calcChain>
</file>

<file path=xl/sharedStrings.xml><?xml version="1.0" encoding="utf-8"?>
<sst xmlns="http://schemas.openxmlformats.org/spreadsheetml/2006/main" count="286" uniqueCount="90">
  <si>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</si>
  <si>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</si>
  <si>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</si>
  <si>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</si>
  <si>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</si>
  <si>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</si>
  <si>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</si>
  <si>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</si>
  <si>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</si>
  <si>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1</t>
  </si>
  <si>
    <t>Nación</t>
  </si>
  <si>
    <t>10</t>
  </si>
  <si>
    <t>CSF</t>
  </si>
  <si>
    <t>4</t>
  </si>
  <si>
    <t>5</t>
  </si>
  <si>
    <t>8</t>
  </si>
  <si>
    <t>9</t>
  </si>
  <si>
    <t>2</t>
  </si>
  <si>
    <t>3</t>
  </si>
  <si>
    <t>11</t>
  </si>
  <si>
    <t>SSF</t>
  </si>
  <si>
    <t>25</t>
  </si>
  <si>
    <t>6</t>
  </si>
  <si>
    <t>C</t>
  </si>
  <si>
    <t>3501</t>
  </si>
  <si>
    <t>0200</t>
  </si>
  <si>
    <t>IMPLANTACIÓN DE LA POLÍTICA DE INSERCIÓN EFECTIVA DE COLOMBIA EN LOS MERCADOS INTERNACIONALES</t>
  </si>
  <si>
    <t>13</t>
  </si>
  <si>
    <t>3502</t>
  </si>
  <si>
    <t>APOYO A PROYECTOS DEL FONDO DE MODERNIZACIÓN E INNOVACIÓN PARA LAS MICRO, PEQUEÑAS Y MEDIANAS EMPRESAS EN COLOMBIA</t>
  </si>
  <si>
    <t>APOYO A LA PROMOCION Y COMPETITIVIDAD TURISTICA LEY 1101 DE 2006 ANIVEL NACIONAL</t>
  </si>
  <si>
    <t>APOYO  TECNICO A LA POLITICA DE EMPRENDIMIENTO EN COLOMBIA</t>
  </si>
  <si>
    <t>IMPLEMENTACIÓN DE UNA ESTRATEGIA PARA PROMOVER EL CRECIMIENTO Y FORTALECIMIENTO DE LAS MICRO Y PEQUEÑAS EMPRESAS CON BASE EN EL APROVECHAMIENTO DEL MERCADO NACIONAL</t>
  </si>
  <si>
    <t>APOYO A LA POLITICA DE CONSOLIDACION DE LAS MICRO PEQUEÑAS Y MEDIANAS EMPRESAS A NIVEL NACIONAL</t>
  </si>
  <si>
    <t>ADMINISTRACIÓN DEL SUBSISTEMA NACIONAL DE LA CALIDAD.</t>
  </si>
  <si>
    <t>7</t>
  </si>
  <si>
    <t>IMPLEMENTACIÓN DE LA POLÍTICA DE PRODUCTIVIDAD Y COMPETITIVIDAD A TRAVÉS DE LAS COMISIONES REGIONALES DE COMPETITIVIDAD A NIVEL NACIONAL</t>
  </si>
  <si>
    <t>APOYO A LA POLÍTICA DE FORMALIZACIÓN EMPRESARIAL EN COLOMBIA</t>
  </si>
  <si>
    <t>ASISTENCIA A LA PROMOCIÓN Y COMPETITIVIDAD TURÍSTICA A NIVEL NACIONAL</t>
  </si>
  <si>
    <t>APOYO A LA TRANSFORMACION PRODUCTIVA DE SECTORES DE LA ECONOMIA PARA INCREMENTAR SU PRODUCTIVIDAD Y COMPETITIVIDAD A NIVEL NACIONAL</t>
  </si>
  <si>
    <t>FORTALECIMIENTO A LA POLITICA DE GENERACIÓN DE INGRESOS PARA GRUPOS DE ESPECIAL PROTECCION CONSTITUCIONAL A NIVEL NACIONAL</t>
  </si>
  <si>
    <t>12</t>
  </si>
  <si>
    <t>IMPLEMENTACIÓN ACCIÓNES QUE CONTRIBUYAN AL MEJORAMIENTO DE LA PRODUCTIVIDAD Y COMPETITIVIDAD NACIONAL</t>
  </si>
  <si>
    <t>15</t>
  </si>
  <si>
    <t>IMPLEMENTACION DE PROCESOS DE DESARROLLO ECONOMICO LOCAL PARA LA COMPETITIVIDAD ESTRATEGICA NACIONAL</t>
  </si>
  <si>
    <t>Propios</t>
  </si>
  <si>
    <t>14</t>
  </si>
  <si>
    <t>APOYO AL SECTOR LACTEO PARA LA COMPETITIVIDAD FRENTE A LOS RETOS DE TRATADOS DE LIBRE COMERCIO EN COLOMBIA</t>
  </si>
  <si>
    <t>IMPLEMENTACION DE LA ESTRATEGIA DE INNOVACION EMPRESARIAL A NIVEL NACIONAL</t>
  </si>
  <si>
    <t>3503</t>
  </si>
  <si>
    <t>IMPLANTACION Y DIFUSION DE UN NUEVO SISTEMA  DE CONTABILIDAD CON REFERENTE INTERNACIONAL A NIVEL NACIONAL</t>
  </si>
  <si>
    <t>APLICACIÓN  Y CONVERGENCIA HACIA ESTANDARES INTERNACIONALES DE INFORMACION FINANCIERA Y DE ASEGURAMIENTO DE LA INFORMACION A NIVEL NACIONAL</t>
  </si>
  <si>
    <t>3599</t>
  </si>
  <si>
    <t>FORTALECIMIENTO INSTITUCIONAL A TRAVÉS DE LA ARTICULACIÓN DE LOS PROCESOS CON LA INFRAESTRUCTURA TECNOLÓGICA Y DE INFORMACIÓN PARA EL MINISTERIO DE COMERCIO, INDUSTRIA Y TURISMO.</t>
  </si>
  <si>
    <t>DESARROLLO DE ACCIONES PARA FORTALECER LA GESTION MISIONAL DEL MINISTERIO DE COMERCIO, INDUSTRIA Y TURISMO A NIVEL NACIONAL</t>
  </si>
  <si>
    <t>COMP/   APR</t>
  </si>
  <si>
    <t>MINISTERIO DE COMERCIO INDUSTRIA Y TURISMO</t>
  </si>
  <si>
    <t>EJECUCIÓN PRESUPUESTAL ACUMULADA CON CORTE AL 31 DE DICIEMBRE DE 2017</t>
  </si>
  <si>
    <t>GENERADO : 22 DE ENERO DE 2018</t>
  </si>
  <si>
    <t>16</t>
  </si>
  <si>
    <t>IMPLANTACION DEL PROGRAMA DE APOYO INTEGRAL PARA LOS USUARIOS DE COMERCIO EXTERIOR</t>
  </si>
  <si>
    <t xml:space="preserve">TOTAL GASTOS DE INVERSION </t>
  </si>
  <si>
    <t xml:space="preserve">SUBTOTAL VICEMINISTERIO DE COMERCIO EXTERIOR </t>
  </si>
  <si>
    <t xml:space="preserve">SUBTOTAL VICEMINISTERIO DE DESARROLLO EMPRESARIAL </t>
  </si>
  <si>
    <t>SUBTOTAL VICEMINISTERIO DE TURISMO</t>
  </si>
  <si>
    <t xml:space="preserve">SUBTOTAL SECRETARIA GENERAL </t>
  </si>
  <si>
    <t>APR. INICIAL ($)</t>
  </si>
  <si>
    <t>APR. ADICIONADA ($)</t>
  </si>
  <si>
    <t>APR. REDUCIDA ($)</t>
  </si>
  <si>
    <t>APR. VIGENTE ($)</t>
  </si>
  <si>
    <t>CDP ($)</t>
  </si>
  <si>
    <t>APR. DISPONIBLE ($)</t>
  </si>
  <si>
    <t>COMPROMISO ($)</t>
  </si>
  <si>
    <t>OBLIGACION ($)</t>
  </si>
  <si>
    <t>PAGOS ($)</t>
  </si>
  <si>
    <t>APROPIACION SIN COMPROMETER ($)</t>
  </si>
  <si>
    <t>Fuente :Sistema Integrado de Información Financiera SIIF Nación</t>
  </si>
  <si>
    <t>Nota 1:Ley No.1815 del 7 de Diciembre de 2016 " Por la cual se decreta el presupuesto de rentas y recursos de capital y ley de apropiaciones para la Vigencia Fiscal del 1° de Enero al 31 de Diciembre de 2017"</t>
  </si>
  <si>
    <t>Nota 2: Decreto No. 2170 del 27 de Diciembre de 2016 " Por el cual se liquida el Presupuesto General de La Nación para la vigencia fiscal de 2017, se detallan las apropiaciones y se clasifican y definen los gastos "</t>
  </si>
  <si>
    <t>OBLIG/ APR</t>
  </si>
  <si>
    <t>PAGO/ APR</t>
  </si>
  <si>
    <t>GASTOS DE INVERSIÓN</t>
  </si>
  <si>
    <t>Nota 3: Resolución 0776 del 22 de Marzo de 2017 " Por la cual se efectua una distribución en el presupuesto de gastos de funcionamiento del Ministerio de Hacienda y Crédito Público para la vigencia fiscal 2017"</t>
  </si>
  <si>
    <t>Nota 4: Resolución 143 del 06 de Abril de 2017 " Por la cual se efectua una distribución del Presupuesto de inversión contenida en el anexo del Decreto de Liquidación del Presupuesto General de la Nación para la vigencia fiscal 2017"</t>
  </si>
  <si>
    <t>Nota 5: Resolución 1714 del 6 de Junio de 2017 " Por la cual se efectúa una distribución en el Presupuesto de Gastos de Inversión del Departamento Administrativo Nacional de Planeación para la vigencia fiscal del 2017"</t>
  </si>
  <si>
    <t>Nota 6: Ley No. 1837 del 30 de Junio de 2017 " Por la cual se efectuan unas modificaciones al Presupuesto General de la Nación para la vigencia fiscal de 2017"</t>
  </si>
  <si>
    <t xml:space="preserve">Nota 7: Decreto 1157 del 7 de Julio de 2017 " Por el cual se adiciona el Presupuesto General de la Nación para la vigencia fiscal de 2017 y se efectua la correspondiente liquidación </t>
  </si>
  <si>
    <t>Nota 8: Decreto 1238 del 19 de Julio de 2017 " Por el cual se liquida la Ley 1837 de 2017 que efectúa unas modificaciones al Presupuesto General de la Nación para la vigencia fiscal de 2017"</t>
  </si>
  <si>
    <t>Nota9: Resolución 3762 del 15 de Noviembre de 2017 "Por la cual se efectúa una distribución en el Presupuesto de Gastos de Funcionamiento del Ministerio de Hacienda y Crédito Público para la vigencia fiscal de 2017"</t>
  </si>
  <si>
    <t>Nota 10: Decreto 2118 del 15 de Diciembre de 2017 " Por el cual se reducen unas apropiaciones en el Presupuesto General de la Nación de la vigencia fiscal de 2017"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</si>
</sst>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Calibri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/>
      <diagonal/>
    </border>
    <border>
      <left style="thick">
        <color rgb="FFD3D3D3"/>
      </left>
      <right/>
      <top/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/>
      <right style="thick">
        <color rgb="FFD3D3D3"/>
      </right>
      <top/>
      <bottom style="thick">
        <color rgb="FFD3D3D3"/>
      </bottom>
      <diagonal/>
    </border>
  </borders>
  <cellStyleXfs count="1">
    <xf numFmtId="0" fontId="0" fillId="0" borderId="0"/>
  </cellStyleXfs>
  <cellXfs count="3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165" fontId="5" fillId="0" borderId="1" xfId="0" applyNumberFormat="1" applyFont="1" applyFill="1" applyBorder="1" applyAlignment="1">
      <alignment vertical="center" wrapText="1" readingOrder="1"/>
    </xf>
    <xf numFmtId="10" fontId="5" fillId="0" borderId="1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readingOrder="1"/>
    </xf>
    <xf numFmtId="0" fontId="6" fillId="2" borderId="1" xfId="0" applyFont="1" applyFill="1" applyBorder="1" applyAlignment="1">
      <alignment horizontal="centerContinuous" vertical="center" wrapText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vertical="center" wrapText="1" readingOrder="1"/>
    </xf>
    <xf numFmtId="165" fontId="6" fillId="2" borderId="1" xfId="0" applyNumberFormat="1" applyFont="1" applyFill="1" applyBorder="1" applyAlignment="1">
      <alignment vertical="center" wrapText="1" readingOrder="1"/>
    </xf>
    <xf numFmtId="10" fontId="6" fillId="2" borderId="1" xfId="0" applyNumberFormat="1" applyFont="1" applyFill="1" applyBorder="1" applyAlignment="1">
      <alignment vertical="center" wrapText="1" readingOrder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left" vertical="center" wrapText="1"/>
    </xf>
    <xf numFmtId="165" fontId="6" fillId="2" borderId="2" xfId="0" applyNumberFormat="1" applyFont="1" applyFill="1" applyBorder="1" applyAlignment="1">
      <alignment vertical="center" wrapText="1" readingOrder="1"/>
    </xf>
    <xf numFmtId="10" fontId="6" fillId="2" borderId="2" xfId="0" applyNumberFormat="1" applyFont="1" applyFill="1" applyBorder="1" applyAlignment="1">
      <alignment vertical="center" wrapText="1" readingOrder="1"/>
    </xf>
    <xf numFmtId="0" fontId="6" fillId="3" borderId="3" xfId="0" applyFont="1" applyFill="1" applyBorder="1"/>
    <xf numFmtId="0" fontId="6" fillId="3" borderId="4" xfId="0" applyFont="1" applyFill="1" applyBorder="1"/>
    <xf numFmtId="0" fontId="6" fillId="3" borderId="4" xfId="0" applyFont="1" applyFill="1" applyBorder="1" applyAlignment="1">
      <alignment horizontal="left" vertical="center" wrapText="1"/>
    </xf>
    <xf numFmtId="165" fontId="6" fillId="3" borderId="4" xfId="0" applyNumberFormat="1" applyFont="1" applyFill="1" applyBorder="1" applyAlignment="1">
      <alignment vertical="center" wrapText="1" readingOrder="1"/>
    </xf>
    <xf numFmtId="10" fontId="6" fillId="3" borderId="4" xfId="0" applyNumberFormat="1" applyFont="1" applyFill="1" applyBorder="1" applyAlignment="1">
      <alignment vertical="center" wrapText="1" readingOrder="1"/>
    </xf>
    <xf numFmtId="10" fontId="6" fillId="3" borderId="5" xfId="0" applyNumberFormat="1" applyFont="1" applyFill="1" applyBorder="1" applyAlignment="1">
      <alignment vertical="center" wrapText="1" readingOrder="1"/>
    </xf>
    <xf numFmtId="0" fontId="9" fillId="0" borderId="0" xfId="0" applyFont="1" applyFill="1" applyBorder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readingOrder="1"/>
    </xf>
    <xf numFmtId="0" fontId="5" fillId="0" borderId="0" xfId="0" applyFont="1" applyFill="1" applyBorder="1" applyAlignment="1">
      <alignment horizontal="right" vertical="center" wrapText="1"/>
    </xf>
    <xf numFmtId="10" fontId="5" fillId="0" borderId="0" xfId="0" applyNumberFormat="1" applyFont="1" applyFill="1" applyBorder="1" applyAlignment="1">
      <alignment horizontal="right" vertical="center" wrapText="1"/>
    </xf>
    <xf numFmtId="10" fontId="10" fillId="0" borderId="0" xfId="0" applyNumberFormat="1" applyFont="1" applyFill="1" applyBorder="1" applyAlignment="1">
      <alignment horizontal="right" vertical="center" wrapText="1"/>
    </xf>
    <xf numFmtId="10" fontId="10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showGridLines="0" tabSelected="1" workbookViewId="0">
      <selection activeCell="H9" sqref="H9"/>
    </sheetView>
  </sheetViews>
  <sheetFormatPr baseColWidth="10" defaultRowHeight="15"/>
  <cols>
    <col min="1" max="1" width="4.42578125" customWidth="1"/>
    <col min="2" max="2" width="4.85546875" customWidth="1"/>
    <col min="3" max="4" width="5.42578125" customWidth="1"/>
    <col min="5" max="5" width="6.85546875" customWidth="1"/>
    <col min="6" max="6" width="4.28515625" customWidth="1"/>
    <col min="7" max="7" width="5" customWidth="1"/>
    <col min="8" max="8" width="25.85546875" customWidth="1"/>
    <col min="9" max="9" width="16" customWidth="1"/>
    <col min="10" max="10" width="16.85546875" customWidth="1"/>
    <col min="11" max="11" width="16" customWidth="1"/>
    <col min="12" max="12" width="17.42578125" customWidth="1"/>
    <col min="13" max="13" width="16.42578125" customWidth="1"/>
    <col min="14" max="15" width="16.7109375" customWidth="1"/>
    <col min="16" max="16" width="15.85546875" customWidth="1"/>
    <col min="17" max="17" width="15.28515625" customWidth="1"/>
    <col min="18" max="18" width="14.7109375" customWidth="1"/>
    <col min="19" max="19" width="7" customWidth="1"/>
    <col min="20" max="21" width="7.140625" customWidth="1"/>
  </cols>
  <sheetData>
    <row r="1" spans="1:23" ht="15.75">
      <c r="A1" s="27" t="s">
        <v>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3" ht="15.75">
      <c r="A2" s="27" t="s">
        <v>81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3" ht="15.75">
      <c r="A3" s="27" t="s">
        <v>57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3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26" t="s">
        <v>58</v>
      </c>
    </row>
    <row r="5" spans="1:23" ht="43.5" customHeight="1" thickTop="1" thickBot="1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66</v>
      </c>
      <c r="J5" s="3" t="s">
        <v>67</v>
      </c>
      <c r="K5" s="3" t="s">
        <v>68</v>
      </c>
      <c r="L5" s="3" t="s">
        <v>69</v>
      </c>
      <c r="M5" s="3" t="s">
        <v>70</v>
      </c>
      <c r="N5" s="3" t="s">
        <v>71</v>
      </c>
      <c r="O5" s="3" t="s">
        <v>72</v>
      </c>
      <c r="P5" s="3" t="s">
        <v>73</v>
      </c>
      <c r="Q5" s="3" t="s">
        <v>74</v>
      </c>
      <c r="R5" s="10" t="s">
        <v>75</v>
      </c>
      <c r="S5" s="10" t="s">
        <v>55</v>
      </c>
      <c r="T5" s="10" t="s">
        <v>79</v>
      </c>
      <c r="U5" s="10" t="s">
        <v>80</v>
      </c>
    </row>
    <row r="6" spans="1:23" ht="54.95" customHeight="1" thickTop="1" thickBot="1">
      <c r="A6" s="5" t="s">
        <v>23</v>
      </c>
      <c r="B6" s="5" t="s">
        <v>24</v>
      </c>
      <c r="C6" s="5" t="s">
        <v>25</v>
      </c>
      <c r="D6" s="5" t="s">
        <v>9</v>
      </c>
      <c r="E6" s="5" t="s">
        <v>10</v>
      </c>
      <c r="F6" s="5" t="s">
        <v>59</v>
      </c>
      <c r="G6" s="5" t="s">
        <v>20</v>
      </c>
      <c r="H6" s="2" t="s">
        <v>60</v>
      </c>
      <c r="I6" s="6">
        <v>3979920000</v>
      </c>
      <c r="J6" s="6">
        <v>0</v>
      </c>
      <c r="K6" s="6">
        <v>0</v>
      </c>
      <c r="L6" s="6">
        <v>3979920000</v>
      </c>
      <c r="M6" s="6">
        <v>3947838198.2399998</v>
      </c>
      <c r="N6" s="6">
        <v>32081801.760000002</v>
      </c>
      <c r="O6" s="6">
        <v>3806113436.4899998</v>
      </c>
      <c r="P6" s="6">
        <v>3806113436.4899998</v>
      </c>
      <c r="Q6" s="6">
        <v>3386292441.4299998</v>
      </c>
      <c r="R6" s="7">
        <f t="shared" ref="R6:R38" si="0">+L6-O6</f>
        <v>173806563.51000023</v>
      </c>
      <c r="S6" s="8">
        <f t="shared" ref="S6:S38" si="1">+O6/L6</f>
        <v>0.95632913136193687</v>
      </c>
      <c r="T6" s="8">
        <f t="shared" ref="T6:T38" si="2">+P6/L6</f>
        <v>0.95632913136193687</v>
      </c>
      <c r="U6" s="8">
        <f t="shared" ref="U6:U38" si="3">+Q6/L6</f>
        <v>0.85084434898942685</v>
      </c>
      <c r="V6" s="9"/>
      <c r="W6" s="9"/>
    </row>
    <row r="7" spans="1:23" ht="54.95" customHeight="1" thickTop="1" thickBot="1">
      <c r="A7" s="5" t="s">
        <v>23</v>
      </c>
      <c r="B7" s="5" t="s">
        <v>24</v>
      </c>
      <c r="C7" s="5" t="s">
        <v>25</v>
      </c>
      <c r="D7" s="5" t="s">
        <v>9</v>
      </c>
      <c r="E7" s="5" t="s">
        <v>10</v>
      </c>
      <c r="F7" s="5" t="s">
        <v>11</v>
      </c>
      <c r="G7" s="5" t="s">
        <v>12</v>
      </c>
      <c r="H7" s="2" t="s">
        <v>26</v>
      </c>
      <c r="I7" s="6">
        <v>2548500000</v>
      </c>
      <c r="J7" s="6">
        <v>0</v>
      </c>
      <c r="K7" s="6">
        <v>0</v>
      </c>
      <c r="L7" s="6">
        <v>2548500000</v>
      </c>
      <c r="M7" s="6">
        <v>2280916782.3600001</v>
      </c>
      <c r="N7" s="6">
        <v>267583217.63999999</v>
      </c>
      <c r="O7" s="6">
        <v>2275071922.8600001</v>
      </c>
      <c r="P7" s="6">
        <v>2275071922.8600001</v>
      </c>
      <c r="Q7" s="6">
        <v>2275071922.8600001</v>
      </c>
      <c r="R7" s="7">
        <f t="shared" si="0"/>
        <v>273428077.13999987</v>
      </c>
      <c r="S7" s="8">
        <f t="shared" si="1"/>
        <v>0.8927101914302531</v>
      </c>
      <c r="T7" s="8">
        <f t="shared" si="2"/>
        <v>0.8927101914302531</v>
      </c>
      <c r="U7" s="8">
        <f t="shared" si="3"/>
        <v>0.8927101914302531</v>
      </c>
      <c r="V7" s="9"/>
      <c r="W7" s="9"/>
    </row>
    <row r="8" spans="1:23" ht="54.95" customHeight="1" thickTop="1" thickBot="1">
      <c r="A8" s="5" t="s">
        <v>23</v>
      </c>
      <c r="B8" s="5" t="s">
        <v>24</v>
      </c>
      <c r="C8" s="5" t="s">
        <v>25</v>
      </c>
      <c r="D8" s="5" t="s">
        <v>9</v>
      </c>
      <c r="E8" s="5" t="s">
        <v>10</v>
      </c>
      <c r="F8" s="5" t="s">
        <v>27</v>
      </c>
      <c r="G8" s="5" t="s">
        <v>12</v>
      </c>
      <c r="H8" s="2" t="s">
        <v>26</v>
      </c>
      <c r="I8" s="6">
        <v>2548500000</v>
      </c>
      <c r="J8" s="6">
        <v>0</v>
      </c>
      <c r="K8" s="6">
        <v>0</v>
      </c>
      <c r="L8" s="6">
        <v>2548500000</v>
      </c>
      <c r="M8" s="6">
        <v>2284136901</v>
      </c>
      <c r="N8" s="6">
        <v>264363099</v>
      </c>
      <c r="O8" s="6">
        <v>1686957612</v>
      </c>
      <c r="P8" s="6">
        <v>1686957612</v>
      </c>
      <c r="Q8" s="6">
        <v>1232909550</v>
      </c>
      <c r="R8" s="7">
        <f t="shared" si="0"/>
        <v>861542388</v>
      </c>
      <c r="S8" s="8">
        <f t="shared" si="1"/>
        <v>0.66194138198940555</v>
      </c>
      <c r="T8" s="8">
        <f t="shared" si="2"/>
        <v>0.66194138198940555</v>
      </c>
      <c r="U8" s="8">
        <f t="shared" si="3"/>
        <v>0.48377851677457329</v>
      </c>
      <c r="V8" s="9"/>
      <c r="W8" s="9"/>
    </row>
    <row r="9" spans="1:23" ht="54.95" customHeight="1" thickTop="1" thickBot="1">
      <c r="A9" s="3" t="s">
        <v>23</v>
      </c>
      <c r="B9" s="3"/>
      <c r="C9" s="3"/>
      <c r="D9" s="3"/>
      <c r="E9" s="3"/>
      <c r="F9" s="3"/>
      <c r="G9" s="3"/>
      <c r="H9" s="11" t="s">
        <v>62</v>
      </c>
      <c r="I9" s="12">
        <f>SUM(I6:I8)</f>
        <v>9076920000</v>
      </c>
      <c r="J9" s="12">
        <f t="shared" ref="J9:Q9" si="4">SUM(J6:J8)</f>
        <v>0</v>
      </c>
      <c r="K9" s="12">
        <f t="shared" si="4"/>
        <v>0</v>
      </c>
      <c r="L9" s="12">
        <f t="shared" si="4"/>
        <v>9076920000</v>
      </c>
      <c r="M9" s="12">
        <f t="shared" si="4"/>
        <v>8512891881.6000004</v>
      </c>
      <c r="N9" s="12">
        <f t="shared" si="4"/>
        <v>564028118.39999998</v>
      </c>
      <c r="O9" s="12">
        <f t="shared" si="4"/>
        <v>7768142971.3500004</v>
      </c>
      <c r="P9" s="12">
        <f t="shared" si="4"/>
        <v>7768142971.3500004</v>
      </c>
      <c r="Q9" s="12">
        <f t="shared" si="4"/>
        <v>6894273914.29</v>
      </c>
      <c r="R9" s="13">
        <f t="shared" si="0"/>
        <v>1308777028.6499996</v>
      </c>
      <c r="S9" s="14">
        <f t="shared" si="1"/>
        <v>0.85581265135640727</v>
      </c>
      <c r="T9" s="14">
        <f t="shared" si="2"/>
        <v>0.85581265135640727</v>
      </c>
      <c r="U9" s="14">
        <f t="shared" si="3"/>
        <v>0.75953890904513865</v>
      </c>
      <c r="V9" s="9"/>
      <c r="W9" s="9"/>
    </row>
    <row r="10" spans="1:23" ht="73.5" customHeight="1" thickTop="1" thickBot="1">
      <c r="A10" s="5" t="s">
        <v>23</v>
      </c>
      <c r="B10" s="5" t="s">
        <v>28</v>
      </c>
      <c r="C10" s="5" t="s">
        <v>25</v>
      </c>
      <c r="D10" s="5" t="s">
        <v>9</v>
      </c>
      <c r="E10" s="5" t="s">
        <v>10</v>
      </c>
      <c r="F10" s="5" t="s">
        <v>11</v>
      </c>
      <c r="G10" s="5" t="s">
        <v>12</v>
      </c>
      <c r="H10" s="2" t="s">
        <v>29</v>
      </c>
      <c r="I10" s="6">
        <v>3234883561</v>
      </c>
      <c r="J10" s="6">
        <v>0</v>
      </c>
      <c r="K10" s="6">
        <v>0</v>
      </c>
      <c r="L10" s="6">
        <v>3234883561</v>
      </c>
      <c r="M10" s="6">
        <v>3234883561</v>
      </c>
      <c r="N10" s="6">
        <v>0</v>
      </c>
      <c r="O10" s="6">
        <v>3234883561</v>
      </c>
      <c r="P10" s="6">
        <v>3234883561</v>
      </c>
      <c r="Q10" s="6">
        <v>3234883561</v>
      </c>
      <c r="R10" s="7">
        <f t="shared" si="0"/>
        <v>0</v>
      </c>
      <c r="S10" s="8">
        <f t="shared" si="1"/>
        <v>1</v>
      </c>
      <c r="T10" s="8">
        <f t="shared" si="2"/>
        <v>1</v>
      </c>
      <c r="U10" s="8">
        <f t="shared" si="3"/>
        <v>1</v>
      </c>
      <c r="V10" s="9"/>
      <c r="W10" s="9"/>
    </row>
    <row r="11" spans="1:23" ht="67.5" customHeight="1" thickTop="1" thickBot="1">
      <c r="A11" s="5" t="s">
        <v>23</v>
      </c>
      <c r="B11" s="5" t="s">
        <v>28</v>
      </c>
      <c r="C11" s="5" t="s">
        <v>25</v>
      </c>
      <c r="D11" s="5" t="s">
        <v>9</v>
      </c>
      <c r="E11" s="5" t="s">
        <v>10</v>
      </c>
      <c r="F11" s="5" t="s">
        <v>27</v>
      </c>
      <c r="G11" s="5" t="s">
        <v>12</v>
      </c>
      <c r="H11" s="2" t="s">
        <v>29</v>
      </c>
      <c r="I11" s="6">
        <v>9765116439</v>
      </c>
      <c r="J11" s="6">
        <v>0</v>
      </c>
      <c r="K11" s="6">
        <v>0</v>
      </c>
      <c r="L11" s="6">
        <v>9765116439</v>
      </c>
      <c r="M11" s="6">
        <v>9765116439</v>
      </c>
      <c r="N11" s="6">
        <v>0</v>
      </c>
      <c r="O11" s="6">
        <v>9765116439</v>
      </c>
      <c r="P11" s="6">
        <v>9765116439</v>
      </c>
      <c r="Q11" s="6">
        <v>9765116439</v>
      </c>
      <c r="R11" s="7">
        <f t="shared" si="0"/>
        <v>0</v>
      </c>
      <c r="S11" s="8">
        <f t="shared" si="1"/>
        <v>1</v>
      </c>
      <c r="T11" s="8">
        <f t="shared" si="2"/>
        <v>1</v>
      </c>
      <c r="U11" s="8">
        <f t="shared" si="3"/>
        <v>1</v>
      </c>
      <c r="V11" s="9"/>
      <c r="W11" s="9"/>
    </row>
    <row r="12" spans="1:23" ht="39.75" customHeight="1" thickTop="1" thickBot="1">
      <c r="A12" s="5" t="s">
        <v>23</v>
      </c>
      <c r="B12" s="5" t="s">
        <v>28</v>
      </c>
      <c r="C12" s="5" t="s">
        <v>25</v>
      </c>
      <c r="D12" s="5" t="s">
        <v>18</v>
      </c>
      <c r="E12" s="5" t="s">
        <v>10</v>
      </c>
      <c r="F12" s="5" t="s">
        <v>11</v>
      </c>
      <c r="G12" s="5" t="s">
        <v>12</v>
      </c>
      <c r="H12" s="2" t="s">
        <v>31</v>
      </c>
      <c r="I12" s="6">
        <v>550000000</v>
      </c>
      <c r="J12" s="6">
        <v>0</v>
      </c>
      <c r="K12" s="6">
        <v>0</v>
      </c>
      <c r="L12" s="6">
        <v>550000000</v>
      </c>
      <c r="M12" s="6">
        <v>535948254.41000003</v>
      </c>
      <c r="N12" s="6">
        <v>14051745.59</v>
      </c>
      <c r="O12" s="6">
        <v>535074747.41000003</v>
      </c>
      <c r="P12" s="6">
        <v>535074747.41000003</v>
      </c>
      <c r="Q12" s="6">
        <v>512424453.41000003</v>
      </c>
      <c r="R12" s="7">
        <f t="shared" si="0"/>
        <v>14925252.589999974</v>
      </c>
      <c r="S12" s="8">
        <f t="shared" si="1"/>
        <v>0.97286317710909098</v>
      </c>
      <c r="T12" s="8">
        <f t="shared" si="2"/>
        <v>0.97286317710909098</v>
      </c>
      <c r="U12" s="8">
        <f t="shared" si="3"/>
        <v>0.93168082438181821</v>
      </c>
      <c r="V12" s="9"/>
      <c r="W12" s="9"/>
    </row>
    <row r="13" spans="1:23" ht="96.75" customHeight="1" thickTop="1" thickBot="1">
      <c r="A13" s="5" t="s">
        <v>23</v>
      </c>
      <c r="B13" s="5" t="s">
        <v>28</v>
      </c>
      <c r="C13" s="5" t="s">
        <v>25</v>
      </c>
      <c r="D13" s="5" t="s">
        <v>13</v>
      </c>
      <c r="E13" s="5" t="s">
        <v>10</v>
      </c>
      <c r="F13" s="5" t="s">
        <v>11</v>
      </c>
      <c r="G13" s="5" t="s">
        <v>12</v>
      </c>
      <c r="H13" s="2" t="s">
        <v>32</v>
      </c>
      <c r="I13" s="6">
        <v>2154000000</v>
      </c>
      <c r="J13" s="6">
        <v>0</v>
      </c>
      <c r="K13" s="6">
        <v>0</v>
      </c>
      <c r="L13" s="6">
        <v>2154000000</v>
      </c>
      <c r="M13" s="6">
        <v>2127402455.5</v>
      </c>
      <c r="N13" s="6">
        <v>26597544.5</v>
      </c>
      <c r="O13" s="6">
        <v>2032862516.5</v>
      </c>
      <c r="P13" s="6">
        <v>2032862516.5</v>
      </c>
      <c r="Q13" s="6">
        <v>1716235931.5</v>
      </c>
      <c r="R13" s="7">
        <f t="shared" si="0"/>
        <v>121137483.5</v>
      </c>
      <c r="S13" s="8">
        <f t="shared" si="1"/>
        <v>0.94376161397400182</v>
      </c>
      <c r="T13" s="8">
        <f t="shared" si="2"/>
        <v>0.94376161397400182</v>
      </c>
      <c r="U13" s="8">
        <f t="shared" si="3"/>
        <v>0.79676691341689876</v>
      </c>
      <c r="V13" s="9"/>
      <c r="W13" s="9"/>
    </row>
    <row r="14" spans="1:23" ht="54.95" customHeight="1" thickTop="1" thickBot="1">
      <c r="A14" s="5" t="s">
        <v>23</v>
      </c>
      <c r="B14" s="5" t="s">
        <v>28</v>
      </c>
      <c r="C14" s="5" t="s">
        <v>25</v>
      </c>
      <c r="D14" s="5" t="s">
        <v>14</v>
      </c>
      <c r="E14" s="5" t="s">
        <v>10</v>
      </c>
      <c r="F14" s="5" t="s">
        <v>11</v>
      </c>
      <c r="G14" s="5" t="s">
        <v>12</v>
      </c>
      <c r="H14" s="2" t="s">
        <v>33</v>
      </c>
      <c r="I14" s="6">
        <v>500000000</v>
      </c>
      <c r="J14" s="6">
        <v>0</v>
      </c>
      <c r="K14" s="6">
        <v>0</v>
      </c>
      <c r="L14" s="6">
        <v>500000000</v>
      </c>
      <c r="M14" s="6">
        <v>482004861.69999999</v>
      </c>
      <c r="N14" s="6">
        <v>17995138.300000001</v>
      </c>
      <c r="O14" s="6">
        <v>453028662.69999999</v>
      </c>
      <c r="P14" s="6">
        <v>453028662.69999999</v>
      </c>
      <c r="Q14" s="6">
        <v>71929133.700000003</v>
      </c>
      <c r="R14" s="7">
        <f t="shared" si="0"/>
        <v>46971337.300000012</v>
      </c>
      <c r="S14" s="8">
        <f t="shared" si="1"/>
        <v>0.90605732539999995</v>
      </c>
      <c r="T14" s="8">
        <f t="shared" si="2"/>
        <v>0.90605732539999995</v>
      </c>
      <c r="U14" s="8">
        <f t="shared" si="3"/>
        <v>0.14385826740000002</v>
      </c>
      <c r="V14" s="9"/>
      <c r="W14" s="9"/>
    </row>
    <row r="15" spans="1:23" ht="54.95" customHeight="1" thickTop="1" thickBot="1">
      <c r="A15" s="5" t="s">
        <v>23</v>
      </c>
      <c r="B15" s="5" t="s">
        <v>28</v>
      </c>
      <c r="C15" s="5" t="s">
        <v>25</v>
      </c>
      <c r="D15" s="5" t="s">
        <v>22</v>
      </c>
      <c r="E15" s="5" t="s">
        <v>10</v>
      </c>
      <c r="F15" s="5" t="s">
        <v>11</v>
      </c>
      <c r="G15" s="5" t="s">
        <v>12</v>
      </c>
      <c r="H15" s="2" t="s">
        <v>34</v>
      </c>
      <c r="I15" s="6">
        <v>1500000000</v>
      </c>
      <c r="J15" s="6">
        <v>0</v>
      </c>
      <c r="K15" s="6">
        <v>0</v>
      </c>
      <c r="L15" s="6">
        <v>1500000000</v>
      </c>
      <c r="M15" s="6">
        <v>1480780398.5999999</v>
      </c>
      <c r="N15" s="6">
        <v>19219601.399999999</v>
      </c>
      <c r="O15" s="6">
        <v>1434343472.5999999</v>
      </c>
      <c r="P15" s="6">
        <v>1434343472.5999999</v>
      </c>
      <c r="Q15" s="6">
        <v>1155085144.5999999</v>
      </c>
      <c r="R15" s="7">
        <f t="shared" si="0"/>
        <v>65656527.400000095</v>
      </c>
      <c r="S15" s="8">
        <f t="shared" si="1"/>
        <v>0.95622898173333326</v>
      </c>
      <c r="T15" s="8">
        <f t="shared" si="2"/>
        <v>0.95622898173333326</v>
      </c>
      <c r="U15" s="8">
        <f t="shared" si="3"/>
        <v>0.77005676306666659</v>
      </c>
      <c r="V15" s="9"/>
      <c r="W15" s="9"/>
    </row>
    <row r="16" spans="1:23" ht="54.95" customHeight="1" thickTop="1" thickBot="1">
      <c r="A16" s="5" t="s">
        <v>23</v>
      </c>
      <c r="B16" s="5" t="s">
        <v>28</v>
      </c>
      <c r="C16" s="5" t="s">
        <v>25</v>
      </c>
      <c r="D16" s="5" t="s">
        <v>22</v>
      </c>
      <c r="E16" s="5" t="s">
        <v>10</v>
      </c>
      <c r="F16" s="5" t="s">
        <v>27</v>
      </c>
      <c r="G16" s="5" t="s">
        <v>12</v>
      </c>
      <c r="H16" s="2" t="s">
        <v>34</v>
      </c>
      <c r="I16" s="6">
        <v>1500000000</v>
      </c>
      <c r="J16" s="6">
        <v>0</v>
      </c>
      <c r="K16" s="6">
        <v>0</v>
      </c>
      <c r="L16" s="6">
        <v>1500000000</v>
      </c>
      <c r="M16" s="6">
        <v>1500000000</v>
      </c>
      <c r="N16" s="6">
        <v>0</v>
      </c>
      <c r="O16" s="6">
        <v>1500000000</v>
      </c>
      <c r="P16" s="6">
        <v>1500000000</v>
      </c>
      <c r="Q16" s="6">
        <v>1500000000</v>
      </c>
      <c r="R16" s="7">
        <f t="shared" si="0"/>
        <v>0</v>
      </c>
      <c r="S16" s="8">
        <f t="shared" si="1"/>
        <v>1</v>
      </c>
      <c r="T16" s="8">
        <f t="shared" si="2"/>
        <v>1</v>
      </c>
      <c r="U16" s="8">
        <f t="shared" si="3"/>
        <v>1</v>
      </c>
      <c r="V16" s="9"/>
      <c r="W16" s="9"/>
    </row>
    <row r="17" spans="1:23" ht="54.95" customHeight="1" thickTop="1" thickBot="1">
      <c r="A17" s="5" t="s">
        <v>23</v>
      </c>
      <c r="B17" s="5" t="s">
        <v>28</v>
      </c>
      <c r="C17" s="5" t="s">
        <v>25</v>
      </c>
      <c r="D17" s="5" t="s">
        <v>35</v>
      </c>
      <c r="E17" s="5" t="s">
        <v>10</v>
      </c>
      <c r="F17" s="5" t="s">
        <v>11</v>
      </c>
      <c r="G17" s="5" t="s">
        <v>12</v>
      </c>
      <c r="H17" s="2" t="s">
        <v>36</v>
      </c>
      <c r="I17" s="6">
        <v>880000000</v>
      </c>
      <c r="J17" s="6">
        <v>0</v>
      </c>
      <c r="K17" s="6">
        <v>0</v>
      </c>
      <c r="L17" s="6">
        <v>880000000</v>
      </c>
      <c r="M17" s="6">
        <v>872205268.82000005</v>
      </c>
      <c r="N17" s="6">
        <v>7794731.1799999997</v>
      </c>
      <c r="O17" s="6">
        <v>832028644.25</v>
      </c>
      <c r="P17" s="6">
        <v>832028644.25</v>
      </c>
      <c r="Q17" s="6">
        <v>641036222.25</v>
      </c>
      <c r="R17" s="7">
        <f t="shared" si="0"/>
        <v>47971355.75</v>
      </c>
      <c r="S17" s="8">
        <f t="shared" si="1"/>
        <v>0.94548709573863632</v>
      </c>
      <c r="T17" s="8">
        <f t="shared" si="2"/>
        <v>0.94548709573863632</v>
      </c>
      <c r="U17" s="8">
        <f t="shared" si="3"/>
        <v>0.72845025255681817</v>
      </c>
      <c r="V17" s="9"/>
      <c r="W17" s="9"/>
    </row>
    <row r="18" spans="1:23" ht="54.95" customHeight="1" thickTop="1" thickBot="1">
      <c r="A18" s="5" t="s">
        <v>23</v>
      </c>
      <c r="B18" s="5" t="s">
        <v>28</v>
      </c>
      <c r="C18" s="5" t="s">
        <v>25</v>
      </c>
      <c r="D18" s="5" t="s">
        <v>15</v>
      </c>
      <c r="E18" s="5" t="s">
        <v>10</v>
      </c>
      <c r="F18" s="5" t="s">
        <v>11</v>
      </c>
      <c r="G18" s="5" t="s">
        <v>12</v>
      </c>
      <c r="H18" s="2" t="s">
        <v>37</v>
      </c>
      <c r="I18" s="6">
        <v>2000000000</v>
      </c>
      <c r="J18" s="6">
        <v>0</v>
      </c>
      <c r="K18" s="6">
        <v>0</v>
      </c>
      <c r="L18" s="6">
        <v>2000000000</v>
      </c>
      <c r="M18" s="6">
        <v>1983565284.7</v>
      </c>
      <c r="N18" s="6">
        <v>16434715.300000001</v>
      </c>
      <c r="O18" s="6">
        <v>1982119049.7</v>
      </c>
      <c r="P18" s="6">
        <v>1982119049.7</v>
      </c>
      <c r="Q18" s="6">
        <v>1789730563.7</v>
      </c>
      <c r="R18" s="7">
        <f t="shared" si="0"/>
        <v>17880950.299999952</v>
      </c>
      <c r="S18" s="8">
        <f t="shared" si="1"/>
        <v>0.99105952485000004</v>
      </c>
      <c r="T18" s="8">
        <f t="shared" si="2"/>
        <v>0.99105952485000004</v>
      </c>
      <c r="U18" s="8">
        <f t="shared" si="3"/>
        <v>0.89486528185000003</v>
      </c>
      <c r="V18" s="9"/>
      <c r="W18" s="9"/>
    </row>
    <row r="19" spans="1:23" ht="54.95" customHeight="1" thickTop="1" thickBot="1">
      <c r="A19" s="5" t="s">
        <v>23</v>
      </c>
      <c r="B19" s="5" t="s">
        <v>28</v>
      </c>
      <c r="C19" s="5" t="s">
        <v>25</v>
      </c>
      <c r="D19" s="5" t="s">
        <v>11</v>
      </c>
      <c r="E19" s="5" t="s">
        <v>10</v>
      </c>
      <c r="F19" s="5" t="s">
        <v>11</v>
      </c>
      <c r="G19" s="5" t="s">
        <v>12</v>
      </c>
      <c r="H19" s="2" t="s">
        <v>39</v>
      </c>
      <c r="I19" s="6">
        <v>3734883562</v>
      </c>
      <c r="J19" s="6">
        <v>0</v>
      </c>
      <c r="K19" s="6">
        <v>0</v>
      </c>
      <c r="L19" s="6">
        <v>3734883562</v>
      </c>
      <c r="M19" s="6">
        <v>3734883562</v>
      </c>
      <c r="N19" s="6">
        <v>0</v>
      </c>
      <c r="O19" s="6">
        <v>3734883562</v>
      </c>
      <c r="P19" s="6">
        <v>3734883562</v>
      </c>
      <c r="Q19" s="6">
        <v>3734883562</v>
      </c>
      <c r="R19" s="7">
        <f t="shared" si="0"/>
        <v>0</v>
      </c>
      <c r="S19" s="8">
        <f t="shared" si="1"/>
        <v>1</v>
      </c>
      <c r="T19" s="8">
        <f t="shared" si="2"/>
        <v>1</v>
      </c>
      <c r="U19" s="8">
        <f t="shared" si="3"/>
        <v>1</v>
      </c>
      <c r="V19" s="9"/>
      <c r="W19" s="9"/>
    </row>
    <row r="20" spans="1:23" ht="80.25" customHeight="1" thickTop="1" thickBot="1">
      <c r="A20" s="5" t="s">
        <v>23</v>
      </c>
      <c r="B20" s="5" t="s">
        <v>28</v>
      </c>
      <c r="C20" s="5" t="s">
        <v>25</v>
      </c>
      <c r="D20" s="5" t="s">
        <v>11</v>
      </c>
      <c r="E20" s="5" t="s">
        <v>10</v>
      </c>
      <c r="F20" s="5" t="s">
        <v>27</v>
      </c>
      <c r="G20" s="5" t="s">
        <v>12</v>
      </c>
      <c r="H20" s="2" t="s">
        <v>39</v>
      </c>
      <c r="I20" s="6">
        <v>10265116438</v>
      </c>
      <c r="J20" s="6">
        <v>0</v>
      </c>
      <c r="K20" s="6">
        <v>0</v>
      </c>
      <c r="L20" s="6">
        <v>10265116438</v>
      </c>
      <c r="M20" s="6">
        <v>10265116438</v>
      </c>
      <c r="N20" s="6">
        <v>0</v>
      </c>
      <c r="O20" s="6">
        <v>10265116438</v>
      </c>
      <c r="P20" s="6">
        <v>10265116438</v>
      </c>
      <c r="Q20" s="6">
        <v>10265116438</v>
      </c>
      <c r="R20" s="7">
        <f t="shared" si="0"/>
        <v>0</v>
      </c>
      <c r="S20" s="8">
        <f t="shared" si="1"/>
        <v>1</v>
      </c>
      <c r="T20" s="8">
        <f t="shared" si="2"/>
        <v>1</v>
      </c>
      <c r="U20" s="8">
        <f t="shared" si="3"/>
        <v>1</v>
      </c>
      <c r="V20" s="9"/>
      <c r="W20" s="9"/>
    </row>
    <row r="21" spans="1:23" ht="74.25" customHeight="1" thickTop="1" thickBot="1">
      <c r="A21" s="5" t="s">
        <v>23</v>
      </c>
      <c r="B21" s="5" t="s">
        <v>28</v>
      </c>
      <c r="C21" s="5" t="s">
        <v>25</v>
      </c>
      <c r="D21" s="5" t="s">
        <v>19</v>
      </c>
      <c r="E21" s="5" t="s">
        <v>10</v>
      </c>
      <c r="F21" s="5" t="s">
        <v>11</v>
      </c>
      <c r="G21" s="5" t="s">
        <v>12</v>
      </c>
      <c r="H21" s="2" t="s">
        <v>40</v>
      </c>
      <c r="I21" s="6">
        <v>3354883562</v>
      </c>
      <c r="J21" s="6">
        <v>0</v>
      </c>
      <c r="K21" s="6">
        <v>0</v>
      </c>
      <c r="L21" s="6">
        <v>3354883562</v>
      </c>
      <c r="M21" s="6">
        <v>3320068170.75</v>
      </c>
      <c r="N21" s="6">
        <v>34815391.25</v>
      </c>
      <c r="O21" s="6">
        <v>3279721942.25</v>
      </c>
      <c r="P21" s="6">
        <v>3279721942.25</v>
      </c>
      <c r="Q21" s="6">
        <v>3265089764.75</v>
      </c>
      <c r="R21" s="7">
        <f t="shared" si="0"/>
        <v>75161619.75</v>
      </c>
      <c r="S21" s="8">
        <f t="shared" si="1"/>
        <v>0.97759635517567922</v>
      </c>
      <c r="T21" s="8">
        <f t="shared" si="2"/>
        <v>0.97759635517567922</v>
      </c>
      <c r="U21" s="8">
        <f t="shared" si="3"/>
        <v>0.97323489903880012</v>
      </c>
      <c r="V21" s="9"/>
      <c r="W21" s="9"/>
    </row>
    <row r="22" spans="1:23" ht="66.75" customHeight="1" thickTop="1" thickBot="1">
      <c r="A22" s="5" t="s">
        <v>23</v>
      </c>
      <c r="B22" s="5" t="s">
        <v>28</v>
      </c>
      <c r="C22" s="5" t="s">
        <v>25</v>
      </c>
      <c r="D22" s="5" t="s">
        <v>19</v>
      </c>
      <c r="E22" s="5" t="s">
        <v>10</v>
      </c>
      <c r="F22" s="5" t="s">
        <v>27</v>
      </c>
      <c r="G22" s="5" t="s">
        <v>12</v>
      </c>
      <c r="H22" s="2" t="s">
        <v>40</v>
      </c>
      <c r="I22" s="6">
        <v>9885116438</v>
      </c>
      <c r="J22" s="6">
        <v>0</v>
      </c>
      <c r="K22" s="6">
        <v>0</v>
      </c>
      <c r="L22" s="6">
        <v>9885116438</v>
      </c>
      <c r="M22" s="6">
        <v>9885042784</v>
      </c>
      <c r="N22" s="6">
        <v>73654</v>
      </c>
      <c r="O22" s="6">
        <v>9872493265</v>
      </c>
      <c r="P22" s="6">
        <v>9872493265</v>
      </c>
      <c r="Q22" s="6">
        <v>7972688702.1499996</v>
      </c>
      <c r="R22" s="7">
        <f t="shared" si="0"/>
        <v>12623173</v>
      </c>
      <c r="S22" s="8">
        <f t="shared" si="1"/>
        <v>0.99872301220939852</v>
      </c>
      <c r="T22" s="8">
        <f t="shared" si="2"/>
        <v>0.99872301220939852</v>
      </c>
      <c r="U22" s="8">
        <f t="shared" si="3"/>
        <v>0.80653462730106884</v>
      </c>
      <c r="V22" s="9"/>
      <c r="W22" s="9"/>
    </row>
    <row r="23" spans="1:23" ht="63" customHeight="1" thickTop="1" thickBot="1">
      <c r="A23" s="5" t="s">
        <v>23</v>
      </c>
      <c r="B23" s="5" t="s">
        <v>28</v>
      </c>
      <c r="C23" s="5" t="s">
        <v>25</v>
      </c>
      <c r="D23" s="5" t="s">
        <v>41</v>
      </c>
      <c r="E23" s="5" t="s">
        <v>10</v>
      </c>
      <c r="F23" s="5" t="s">
        <v>11</v>
      </c>
      <c r="G23" s="5" t="s">
        <v>12</v>
      </c>
      <c r="H23" s="2" t="s">
        <v>42</v>
      </c>
      <c r="I23" s="6">
        <v>3000000000</v>
      </c>
      <c r="J23" s="6">
        <v>0</v>
      </c>
      <c r="K23" s="6">
        <v>0</v>
      </c>
      <c r="L23" s="6">
        <v>3000000000</v>
      </c>
      <c r="M23" s="6">
        <v>2993730286</v>
      </c>
      <c r="N23" s="6">
        <v>6269714</v>
      </c>
      <c r="O23" s="6">
        <v>2899438855.5</v>
      </c>
      <c r="P23" s="6">
        <v>2899438855.5</v>
      </c>
      <c r="Q23" s="6">
        <v>2253383207.5</v>
      </c>
      <c r="R23" s="7">
        <f t="shared" si="0"/>
        <v>100561144.5</v>
      </c>
      <c r="S23" s="8">
        <f t="shared" si="1"/>
        <v>0.96647961849999997</v>
      </c>
      <c r="T23" s="8">
        <f t="shared" si="2"/>
        <v>0.96647961849999997</v>
      </c>
      <c r="U23" s="8">
        <f t="shared" si="3"/>
        <v>0.75112773583333337</v>
      </c>
      <c r="V23" s="9"/>
      <c r="W23" s="9"/>
    </row>
    <row r="24" spans="1:23" ht="59.25" customHeight="1" thickTop="1" thickBot="1">
      <c r="A24" s="5" t="s">
        <v>23</v>
      </c>
      <c r="B24" s="5" t="s">
        <v>28</v>
      </c>
      <c r="C24" s="5" t="s">
        <v>25</v>
      </c>
      <c r="D24" s="5" t="s">
        <v>27</v>
      </c>
      <c r="E24" s="5" t="s">
        <v>10</v>
      </c>
      <c r="F24" s="5" t="s">
        <v>43</v>
      </c>
      <c r="G24" s="5" t="s">
        <v>12</v>
      </c>
      <c r="H24" s="2" t="s">
        <v>44</v>
      </c>
      <c r="I24" s="6">
        <v>0</v>
      </c>
      <c r="J24" s="6">
        <v>21350000001</v>
      </c>
      <c r="K24" s="6">
        <v>0</v>
      </c>
      <c r="L24" s="6">
        <v>21350000001</v>
      </c>
      <c r="M24" s="6">
        <v>21328109081</v>
      </c>
      <c r="N24" s="6">
        <v>21890920</v>
      </c>
      <c r="O24" s="6">
        <v>20963869962.5</v>
      </c>
      <c r="P24" s="6">
        <v>20963869962.5</v>
      </c>
      <c r="Q24" s="6">
        <v>15640365269</v>
      </c>
      <c r="R24" s="7">
        <f t="shared" si="0"/>
        <v>386130038.5</v>
      </c>
      <c r="S24" s="8">
        <f t="shared" si="1"/>
        <v>0.98191428391185409</v>
      </c>
      <c r="T24" s="8">
        <f t="shared" si="2"/>
        <v>0.98191428391185409</v>
      </c>
      <c r="U24" s="8">
        <f t="shared" si="3"/>
        <v>0.73256980179238551</v>
      </c>
      <c r="V24" s="9"/>
      <c r="W24" s="9"/>
    </row>
    <row r="25" spans="1:23" ht="60.75" customHeight="1" thickTop="1" thickBot="1">
      <c r="A25" s="5" t="s">
        <v>23</v>
      </c>
      <c r="B25" s="5" t="s">
        <v>28</v>
      </c>
      <c r="C25" s="5" t="s">
        <v>25</v>
      </c>
      <c r="D25" s="5" t="s">
        <v>27</v>
      </c>
      <c r="E25" s="5" t="s">
        <v>45</v>
      </c>
      <c r="F25" s="5" t="s">
        <v>21</v>
      </c>
      <c r="G25" s="5" t="s">
        <v>12</v>
      </c>
      <c r="H25" s="2" t="s">
        <v>44</v>
      </c>
      <c r="I25" s="6">
        <v>0</v>
      </c>
      <c r="J25" s="6">
        <v>21350000001</v>
      </c>
      <c r="K25" s="6">
        <v>21350000001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7">
        <f t="shared" si="0"/>
        <v>0</v>
      </c>
      <c r="S25" s="8">
        <v>0</v>
      </c>
      <c r="T25" s="8">
        <v>0</v>
      </c>
      <c r="U25" s="8">
        <v>0</v>
      </c>
      <c r="V25" s="9"/>
      <c r="W25" s="9"/>
    </row>
    <row r="26" spans="1:23" ht="63.75" customHeight="1" thickTop="1" thickBot="1">
      <c r="A26" s="5" t="s">
        <v>23</v>
      </c>
      <c r="B26" s="5" t="s">
        <v>28</v>
      </c>
      <c r="C26" s="5" t="s">
        <v>25</v>
      </c>
      <c r="D26" s="5" t="s">
        <v>46</v>
      </c>
      <c r="E26" s="5" t="s">
        <v>10</v>
      </c>
      <c r="F26" s="5" t="s">
        <v>43</v>
      </c>
      <c r="G26" s="5" t="s">
        <v>12</v>
      </c>
      <c r="H26" s="2" t="s">
        <v>47</v>
      </c>
      <c r="I26" s="6">
        <v>0</v>
      </c>
      <c r="J26" s="6">
        <v>8600000000</v>
      </c>
      <c r="K26" s="6">
        <v>0</v>
      </c>
      <c r="L26" s="6">
        <v>8600000000</v>
      </c>
      <c r="M26" s="6">
        <v>8600000000</v>
      </c>
      <c r="N26" s="6">
        <v>0</v>
      </c>
      <c r="O26" s="6">
        <v>8600000000</v>
      </c>
      <c r="P26" s="6">
        <v>8600000000</v>
      </c>
      <c r="Q26" s="6">
        <v>5600000000</v>
      </c>
      <c r="R26" s="7">
        <f t="shared" si="0"/>
        <v>0</v>
      </c>
      <c r="S26" s="8">
        <f t="shared" si="1"/>
        <v>1</v>
      </c>
      <c r="T26" s="8">
        <f t="shared" si="2"/>
        <v>1</v>
      </c>
      <c r="U26" s="8">
        <f t="shared" si="3"/>
        <v>0.65116279069767447</v>
      </c>
      <c r="V26" s="9"/>
      <c r="W26" s="9"/>
    </row>
    <row r="27" spans="1:23" ht="54.95" customHeight="1" thickTop="1" thickBot="1">
      <c r="A27" s="5" t="s">
        <v>23</v>
      </c>
      <c r="B27" s="5" t="s">
        <v>28</v>
      </c>
      <c r="C27" s="5" t="s">
        <v>25</v>
      </c>
      <c r="D27" s="5" t="s">
        <v>43</v>
      </c>
      <c r="E27" s="5" t="s">
        <v>10</v>
      </c>
      <c r="F27" s="5" t="s">
        <v>11</v>
      </c>
      <c r="G27" s="5" t="s">
        <v>12</v>
      </c>
      <c r="H27" s="2" t="s">
        <v>48</v>
      </c>
      <c r="I27" s="6">
        <v>0</v>
      </c>
      <c r="J27" s="6">
        <v>540000000</v>
      </c>
      <c r="K27" s="6">
        <v>0</v>
      </c>
      <c r="L27" s="6">
        <v>540000000</v>
      </c>
      <c r="M27" s="6">
        <v>540000000</v>
      </c>
      <c r="N27" s="6">
        <v>0</v>
      </c>
      <c r="O27" s="6">
        <v>540000000</v>
      </c>
      <c r="P27" s="6">
        <v>540000000</v>
      </c>
      <c r="Q27" s="6">
        <v>540000000</v>
      </c>
      <c r="R27" s="7">
        <f t="shared" si="0"/>
        <v>0</v>
      </c>
      <c r="S27" s="8">
        <f t="shared" si="1"/>
        <v>1</v>
      </c>
      <c r="T27" s="8">
        <f t="shared" si="2"/>
        <v>1</v>
      </c>
      <c r="U27" s="8">
        <f t="shared" si="3"/>
        <v>1</v>
      </c>
      <c r="V27" s="9"/>
      <c r="W27" s="9"/>
    </row>
    <row r="28" spans="1:23" ht="69" customHeight="1" thickTop="1" thickBot="1">
      <c r="A28" s="5" t="s">
        <v>23</v>
      </c>
      <c r="B28" s="5" t="s">
        <v>49</v>
      </c>
      <c r="C28" s="5" t="s">
        <v>25</v>
      </c>
      <c r="D28" s="5" t="s">
        <v>9</v>
      </c>
      <c r="E28" s="5" t="s">
        <v>10</v>
      </c>
      <c r="F28" s="5" t="s">
        <v>11</v>
      </c>
      <c r="G28" s="5" t="s">
        <v>12</v>
      </c>
      <c r="H28" s="2" t="s">
        <v>50</v>
      </c>
      <c r="I28" s="6">
        <v>380000000</v>
      </c>
      <c r="J28" s="6">
        <v>0</v>
      </c>
      <c r="K28" s="6">
        <v>0</v>
      </c>
      <c r="L28" s="6">
        <v>380000000</v>
      </c>
      <c r="M28" s="6">
        <v>374434860.60000002</v>
      </c>
      <c r="N28" s="6">
        <v>5565139.4000000004</v>
      </c>
      <c r="O28" s="6">
        <v>345314203.60000002</v>
      </c>
      <c r="P28" s="6">
        <v>345314203.60000002</v>
      </c>
      <c r="Q28" s="6">
        <v>338177005.60000002</v>
      </c>
      <c r="R28" s="7">
        <f t="shared" si="0"/>
        <v>34685796.399999976</v>
      </c>
      <c r="S28" s="8">
        <f t="shared" si="1"/>
        <v>0.90872158842105266</v>
      </c>
      <c r="T28" s="8">
        <f t="shared" si="2"/>
        <v>0.90872158842105266</v>
      </c>
      <c r="U28" s="8">
        <f t="shared" si="3"/>
        <v>0.88993948842105275</v>
      </c>
      <c r="V28" s="9"/>
      <c r="W28" s="9"/>
    </row>
    <row r="29" spans="1:23" ht="80.25" customHeight="1" thickTop="1" thickBot="1">
      <c r="A29" s="5" t="s">
        <v>23</v>
      </c>
      <c r="B29" s="5" t="s">
        <v>49</v>
      </c>
      <c r="C29" s="5" t="s">
        <v>25</v>
      </c>
      <c r="D29" s="5" t="s">
        <v>17</v>
      </c>
      <c r="E29" s="5" t="s">
        <v>10</v>
      </c>
      <c r="F29" s="5" t="s">
        <v>11</v>
      </c>
      <c r="G29" s="5" t="s">
        <v>12</v>
      </c>
      <c r="H29" s="2" t="s">
        <v>51</v>
      </c>
      <c r="I29" s="6">
        <v>250000000</v>
      </c>
      <c r="J29" s="6">
        <v>0</v>
      </c>
      <c r="K29" s="6">
        <v>0</v>
      </c>
      <c r="L29" s="6">
        <v>250000000</v>
      </c>
      <c r="M29" s="6">
        <v>240286010.69999999</v>
      </c>
      <c r="N29" s="6">
        <v>9713989.3000000007</v>
      </c>
      <c r="O29" s="6">
        <v>185097544.69999999</v>
      </c>
      <c r="P29" s="6">
        <v>185097544.69999999</v>
      </c>
      <c r="Q29" s="6">
        <v>185097544.69999999</v>
      </c>
      <c r="R29" s="7">
        <f t="shared" si="0"/>
        <v>64902455.300000012</v>
      </c>
      <c r="S29" s="8">
        <f t="shared" si="1"/>
        <v>0.74039017879999991</v>
      </c>
      <c r="T29" s="8">
        <f t="shared" si="2"/>
        <v>0.74039017879999991</v>
      </c>
      <c r="U29" s="8">
        <f t="shared" si="3"/>
        <v>0.74039017879999991</v>
      </c>
      <c r="V29" s="9"/>
      <c r="W29" s="9"/>
    </row>
    <row r="30" spans="1:23" ht="54.95" customHeight="1" thickTop="1" thickBot="1">
      <c r="A30" s="3" t="s">
        <v>23</v>
      </c>
      <c r="B30" s="3"/>
      <c r="C30" s="3"/>
      <c r="D30" s="3"/>
      <c r="E30" s="3"/>
      <c r="F30" s="3"/>
      <c r="G30" s="3"/>
      <c r="H30" s="11" t="s">
        <v>63</v>
      </c>
      <c r="I30" s="12">
        <f>SUM(I10:I29)</f>
        <v>52954000000</v>
      </c>
      <c r="J30" s="12">
        <f t="shared" ref="J30:Q30" si="5">SUM(J10:J29)</f>
        <v>51840000002</v>
      </c>
      <c r="K30" s="12">
        <f t="shared" si="5"/>
        <v>21350000001</v>
      </c>
      <c r="L30" s="12">
        <f t="shared" si="5"/>
        <v>83444000001</v>
      </c>
      <c r="M30" s="12">
        <f t="shared" si="5"/>
        <v>83263577716.779999</v>
      </c>
      <c r="N30" s="12">
        <f t="shared" si="5"/>
        <v>180422284.22</v>
      </c>
      <c r="O30" s="12">
        <f t="shared" si="5"/>
        <v>82455392866.710007</v>
      </c>
      <c r="P30" s="12">
        <f t="shared" si="5"/>
        <v>82455392866.710007</v>
      </c>
      <c r="Q30" s="12">
        <f t="shared" si="5"/>
        <v>70181242942.860001</v>
      </c>
      <c r="R30" s="13">
        <f t="shared" si="0"/>
        <v>988607134.28999329</v>
      </c>
      <c r="S30" s="14">
        <f t="shared" si="1"/>
        <v>0.98815244793780088</v>
      </c>
      <c r="T30" s="14">
        <f t="shared" si="2"/>
        <v>0.98815244793780088</v>
      </c>
      <c r="U30" s="14">
        <f t="shared" si="3"/>
        <v>0.84105799029311801</v>
      </c>
      <c r="V30" s="9"/>
      <c r="W30" s="9"/>
    </row>
    <row r="31" spans="1:23" ht="54.95" customHeight="1" thickTop="1" thickBot="1">
      <c r="A31" s="5" t="s">
        <v>23</v>
      </c>
      <c r="B31" s="5" t="s">
        <v>28</v>
      </c>
      <c r="C31" s="5" t="s">
        <v>25</v>
      </c>
      <c r="D31" s="5" t="s">
        <v>17</v>
      </c>
      <c r="E31" s="5" t="s">
        <v>10</v>
      </c>
      <c r="F31" s="5" t="s">
        <v>11</v>
      </c>
      <c r="G31" s="5" t="s">
        <v>12</v>
      </c>
      <c r="H31" s="2" t="s">
        <v>30</v>
      </c>
      <c r="I31" s="6">
        <v>112832404731</v>
      </c>
      <c r="J31" s="6">
        <v>0</v>
      </c>
      <c r="K31" s="6">
        <v>0</v>
      </c>
      <c r="L31" s="6">
        <v>112832404731</v>
      </c>
      <c r="M31" s="6">
        <v>112832404731</v>
      </c>
      <c r="N31" s="6">
        <v>0</v>
      </c>
      <c r="O31" s="6">
        <v>112832404731</v>
      </c>
      <c r="P31" s="6">
        <v>112832404731</v>
      </c>
      <c r="Q31" s="6">
        <v>4000749125.0100002</v>
      </c>
      <c r="R31" s="7">
        <f t="shared" si="0"/>
        <v>0</v>
      </c>
      <c r="S31" s="8">
        <f t="shared" si="1"/>
        <v>1</v>
      </c>
      <c r="T31" s="8">
        <f t="shared" si="2"/>
        <v>1</v>
      </c>
      <c r="U31" s="8">
        <f t="shared" si="3"/>
        <v>3.5457448013698316E-2</v>
      </c>
      <c r="V31" s="9"/>
      <c r="W31" s="9"/>
    </row>
    <row r="32" spans="1:23" ht="54.95" customHeight="1" thickTop="1" thickBot="1">
      <c r="A32" s="5" t="s">
        <v>23</v>
      </c>
      <c r="B32" s="5" t="s">
        <v>28</v>
      </c>
      <c r="C32" s="5" t="s">
        <v>25</v>
      </c>
      <c r="D32" s="5" t="s">
        <v>16</v>
      </c>
      <c r="E32" s="5" t="s">
        <v>10</v>
      </c>
      <c r="F32" s="5" t="s">
        <v>11</v>
      </c>
      <c r="G32" s="5" t="s">
        <v>12</v>
      </c>
      <c r="H32" s="2" t="s">
        <v>38</v>
      </c>
      <c r="I32" s="6">
        <v>3667681196</v>
      </c>
      <c r="J32" s="6">
        <v>0</v>
      </c>
      <c r="K32" s="6">
        <v>93610000</v>
      </c>
      <c r="L32" s="6">
        <v>3574071196</v>
      </c>
      <c r="M32" s="6">
        <v>3548474645.9299998</v>
      </c>
      <c r="N32" s="6">
        <v>25596550.07</v>
      </c>
      <c r="O32" s="6">
        <v>3461719026.4299998</v>
      </c>
      <c r="P32" s="6">
        <v>3461719026.4299998</v>
      </c>
      <c r="Q32" s="6">
        <v>2419792821.9299998</v>
      </c>
      <c r="R32" s="7">
        <f t="shared" si="0"/>
        <v>112352169.57000017</v>
      </c>
      <c r="S32" s="8">
        <f t="shared" si="1"/>
        <v>0.9685646526303836</v>
      </c>
      <c r="T32" s="8">
        <f t="shared" si="2"/>
        <v>0.9685646526303836</v>
      </c>
      <c r="U32" s="8">
        <f t="shared" si="3"/>
        <v>0.67704102387164644</v>
      </c>
      <c r="V32" s="9"/>
      <c r="W32" s="9"/>
    </row>
    <row r="33" spans="1:23" ht="54.95" customHeight="1" thickTop="1" thickBot="1">
      <c r="A33" s="5" t="s">
        <v>23</v>
      </c>
      <c r="B33" s="5" t="s">
        <v>28</v>
      </c>
      <c r="C33" s="5" t="s">
        <v>25</v>
      </c>
      <c r="D33" s="5" t="s">
        <v>16</v>
      </c>
      <c r="E33" s="5" t="s">
        <v>10</v>
      </c>
      <c r="F33" s="5" t="s">
        <v>27</v>
      </c>
      <c r="G33" s="5" t="s">
        <v>12</v>
      </c>
      <c r="H33" s="2" t="s">
        <v>38</v>
      </c>
      <c r="I33" s="6">
        <v>10197914073</v>
      </c>
      <c r="J33" s="6">
        <v>0</v>
      </c>
      <c r="K33" s="6">
        <v>0</v>
      </c>
      <c r="L33" s="6">
        <v>10197914073</v>
      </c>
      <c r="M33" s="6">
        <v>10197914073</v>
      </c>
      <c r="N33" s="6">
        <v>0</v>
      </c>
      <c r="O33" s="6">
        <v>10177843457</v>
      </c>
      <c r="P33" s="6">
        <v>10177843457</v>
      </c>
      <c r="Q33" s="6">
        <v>2009025279</v>
      </c>
      <c r="R33" s="7">
        <f t="shared" si="0"/>
        <v>20070616</v>
      </c>
      <c r="S33" s="8">
        <f t="shared" si="1"/>
        <v>0.99803189006532822</v>
      </c>
      <c r="T33" s="8">
        <f t="shared" si="2"/>
        <v>0.99803189006532822</v>
      </c>
      <c r="U33" s="8">
        <f t="shared" si="3"/>
        <v>0.1970035503945945</v>
      </c>
      <c r="V33" s="9"/>
      <c r="W33" s="9"/>
    </row>
    <row r="34" spans="1:23" ht="54.95" customHeight="1" thickTop="1" thickBot="1">
      <c r="A34" s="3" t="s">
        <v>23</v>
      </c>
      <c r="B34" s="3"/>
      <c r="C34" s="3"/>
      <c r="D34" s="3"/>
      <c r="E34" s="3"/>
      <c r="F34" s="3"/>
      <c r="G34" s="3"/>
      <c r="H34" s="11" t="s">
        <v>64</v>
      </c>
      <c r="I34" s="12">
        <f>+I31+I32+I33</f>
        <v>126698000000</v>
      </c>
      <c r="J34" s="12">
        <f t="shared" ref="J34:Q34" si="6">+J31+J32+J33</f>
        <v>0</v>
      </c>
      <c r="K34" s="12">
        <f t="shared" si="6"/>
        <v>93610000</v>
      </c>
      <c r="L34" s="12">
        <f t="shared" si="6"/>
        <v>126604390000</v>
      </c>
      <c r="M34" s="12">
        <f t="shared" si="6"/>
        <v>126578793449.92999</v>
      </c>
      <c r="N34" s="12">
        <f t="shared" si="6"/>
        <v>25596550.07</v>
      </c>
      <c r="O34" s="12">
        <f t="shared" si="6"/>
        <v>126471967214.42999</v>
      </c>
      <c r="P34" s="12">
        <f t="shared" si="6"/>
        <v>126471967214.42999</v>
      </c>
      <c r="Q34" s="12">
        <f t="shared" si="6"/>
        <v>8429567225.9400005</v>
      </c>
      <c r="R34" s="13">
        <f t="shared" si="0"/>
        <v>132422785.57000732</v>
      </c>
      <c r="S34" s="14">
        <f t="shared" si="1"/>
        <v>0.99895404270286359</v>
      </c>
      <c r="T34" s="14">
        <f t="shared" si="2"/>
        <v>0.99895404270286359</v>
      </c>
      <c r="U34" s="14">
        <f t="shared" si="3"/>
        <v>6.6581950483233648E-2</v>
      </c>
      <c r="V34" s="9"/>
      <c r="W34" s="9"/>
    </row>
    <row r="35" spans="1:23" ht="96" customHeight="1" thickTop="1" thickBot="1">
      <c r="A35" s="5" t="s">
        <v>23</v>
      </c>
      <c r="B35" s="5" t="s">
        <v>52</v>
      </c>
      <c r="C35" s="5" t="s">
        <v>25</v>
      </c>
      <c r="D35" s="5" t="s">
        <v>9</v>
      </c>
      <c r="E35" s="5" t="s">
        <v>10</v>
      </c>
      <c r="F35" s="5" t="s">
        <v>11</v>
      </c>
      <c r="G35" s="5" t="s">
        <v>12</v>
      </c>
      <c r="H35" s="2" t="s">
        <v>53</v>
      </c>
      <c r="I35" s="6">
        <v>3871000000</v>
      </c>
      <c r="J35" s="6">
        <v>0</v>
      </c>
      <c r="K35" s="6">
        <v>988899944</v>
      </c>
      <c r="L35" s="6">
        <v>2882100056</v>
      </c>
      <c r="M35" s="6">
        <v>2867090056</v>
      </c>
      <c r="N35" s="6">
        <v>15010000</v>
      </c>
      <c r="O35" s="6">
        <v>2856915379</v>
      </c>
      <c r="P35" s="6">
        <v>2856915379</v>
      </c>
      <c r="Q35" s="6">
        <v>2278577019</v>
      </c>
      <c r="R35" s="7">
        <f t="shared" si="0"/>
        <v>25184677</v>
      </c>
      <c r="S35" s="8">
        <f t="shared" si="1"/>
        <v>0.99126169233869232</v>
      </c>
      <c r="T35" s="8">
        <f t="shared" si="2"/>
        <v>0.99126169233869232</v>
      </c>
      <c r="U35" s="8">
        <f t="shared" si="3"/>
        <v>0.79059608435745443</v>
      </c>
      <c r="V35" s="9"/>
      <c r="W35" s="9"/>
    </row>
    <row r="36" spans="1:23" ht="72" customHeight="1" thickTop="1" thickBot="1">
      <c r="A36" s="5" t="s">
        <v>23</v>
      </c>
      <c r="B36" s="5" t="s">
        <v>52</v>
      </c>
      <c r="C36" s="5" t="s">
        <v>25</v>
      </c>
      <c r="D36" s="5" t="s">
        <v>17</v>
      </c>
      <c r="E36" s="5" t="s">
        <v>10</v>
      </c>
      <c r="F36" s="5" t="s">
        <v>11</v>
      </c>
      <c r="G36" s="5" t="s">
        <v>12</v>
      </c>
      <c r="H36" s="2" t="s">
        <v>54</v>
      </c>
      <c r="I36" s="6">
        <v>0</v>
      </c>
      <c r="J36" s="6">
        <v>988899944</v>
      </c>
      <c r="K36" s="6">
        <v>200000000</v>
      </c>
      <c r="L36" s="6">
        <v>788899944</v>
      </c>
      <c r="M36" s="6">
        <v>756485837</v>
      </c>
      <c r="N36" s="6">
        <v>32414107</v>
      </c>
      <c r="O36" s="6">
        <v>689391451</v>
      </c>
      <c r="P36" s="6">
        <v>689391451</v>
      </c>
      <c r="Q36" s="6">
        <v>469167596</v>
      </c>
      <c r="R36" s="7">
        <f t="shared" si="0"/>
        <v>99508493</v>
      </c>
      <c r="S36" s="8">
        <f t="shared" si="1"/>
        <v>0.8738642412680917</v>
      </c>
      <c r="T36" s="8">
        <f t="shared" si="2"/>
        <v>0.8738642412680917</v>
      </c>
      <c r="U36" s="8">
        <f t="shared" si="3"/>
        <v>0.59471115389000462</v>
      </c>
      <c r="V36" s="9"/>
      <c r="W36" s="9"/>
    </row>
    <row r="37" spans="1:23" ht="54.95" customHeight="1" thickTop="1">
      <c r="A37" s="15" t="s">
        <v>23</v>
      </c>
      <c r="B37" s="16"/>
      <c r="C37" s="16"/>
      <c r="D37" s="16"/>
      <c r="E37" s="16"/>
      <c r="F37" s="16"/>
      <c r="G37" s="16"/>
      <c r="H37" s="17" t="s">
        <v>65</v>
      </c>
      <c r="I37" s="18">
        <f>+I35+I36</f>
        <v>3871000000</v>
      </c>
      <c r="J37" s="18">
        <f t="shared" ref="J37:Q37" si="7">+J35+J36</f>
        <v>988899944</v>
      </c>
      <c r="K37" s="18">
        <f t="shared" si="7"/>
        <v>1188899944</v>
      </c>
      <c r="L37" s="18">
        <f t="shared" si="7"/>
        <v>3671000000</v>
      </c>
      <c r="M37" s="18">
        <f t="shared" si="7"/>
        <v>3623575893</v>
      </c>
      <c r="N37" s="18">
        <f t="shared" si="7"/>
        <v>47424107</v>
      </c>
      <c r="O37" s="18">
        <f t="shared" si="7"/>
        <v>3546306830</v>
      </c>
      <c r="P37" s="18">
        <f t="shared" si="7"/>
        <v>3546306830</v>
      </c>
      <c r="Q37" s="18">
        <f t="shared" si="7"/>
        <v>2747744615</v>
      </c>
      <c r="R37" s="18">
        <f t="shared" si="0"/>
        <v>124693170</v>
      </c>
      <c r="S37" s="19">
        <f t="shared" si="1"/>
        <v>0.96603291473712882</v>
      </c>
      <c r="T37" s="19">
        <f t="shared" si="2"/>
        <v>0.96603291473712882</v>
      </c>
      <c r="U37" s="19">
        <f t="shared" si="3"/>
        <v>0.7485003037319532</v>
      </c>
      <c r="V37" s="9"/>
      <c r="W37" s="9"/>
    </row>
    <row r="38" spans="1:23" ht="54.95" customHeight="1" thickBot="1">
      <c r="A38" s="20"/>
      <c r="B38" s="21"/>
      <c r="C38" s="21"/>
      <c r="D38" s="21"/>
      <c r="E38" s="21"/>
      <c r="F38" s="21"/>
      <c r="G38" s="21"/>
      <c r="H38" s="22" t="s">
        <v>61</v>
      </c>
      <c r="I38" s="23">
        <f>+I9+I30+I34+I37</f>
        <v>192599920000</v>
      </c>
      <c r="J38" s="23">
        <f t="shared" ref="J38:Q38" si="8">+J9+J30+J34+J37</f>
        <v>52828899946</v>
      </c>
      <c r="K38" s="23">
        <f t="shared" si="8"/>
        <v>22632509945</v>
      </c>
      <c r="L38" s="23">
        <f t="shared" si="8"/>
        <v>222796310001</v>
      </c>
      <c r="M38" s="23">
        <f t="shared" si="8"/>
        <v>221978838941.31</v>
      </c>
      <c r="N38" s="23">
        <f t="shared" si="8"/>
        <v>817471059.69000006</v>
      </c>
      <c r="O38" s="23">
        <f t="shared" si="8"/>
        <v>220241809882.48999</v>
      </c>
      <c r="P38" s="23">
        <f t="shared" si="8"/>
        <v>220241809882.48999</v>
      </c>
      <c r="Q38" s="23">
        <f t="shared" si="8"/>
        <v>88252828698.089996</v>
      </c>
      <c r="R38" s="23">
        <f t="shared" si="0"/>
        <v>2554500118.5100098</v>
      </c>
      <c r="S38" s="24">
        <f t="shared" si="1"/>
        <v>0.98853436971869713</v>
      </c>
      <c r="T38" s="24">
        <f t="shared" si="2"/>
        <v>0.98853436971869713</v>
      </c>
      <c r="U38" s="25">
        <f t="shared" si="3"/>
        <v>0.39611440915558199</v>
      </c>
      <c r="V38" s="9"/>
      <c r="W38" s="9"/>
    </row>
    <row r="39" spans="1:23" ht="21.75" customHeight="1" thickTop="1">
      <c r="A39" s="4" t="s">
        <v>76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29"/>
      <c r="P39" s="29"/>
      <c r="Q39" s="4"/>
      <c r="R39" s="30"/>
      <c r="S39" s="30"/>
      <c r="T39" s="31"/>
      <c r="U39" s="31"/>
      <c r="V39" s="9"/>
      <c r="W39" s="9"/>
    </row>
    <row r="40" spans="1:23" ht="16.5" customHeight="1">
      <c r="A40" s="4" t="s">
        <v>77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29"/>
      <c r="P40" s="29"/>
      <c r="Q40" s="4"/>
      <c r="R40" s="30"/>
      <c r="S40" s="30"/>
      <c r="T40" s="32"/>
      <c r="U40" s="32"/>
    </row>
    <row r="41" spans="1:23" ht="18.75" customHeight="1">
      <c r="A41" s="4" t="s">
        <v>78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9"/>
      <c r="P41" s="29"/>
      <c r="Q41" s="4"/>
      <c r="R41" s="30"/>
      <c r="S41" s="30"/>
      <c r="T41" s="33"/>
      <c r="U41" s="33"/>
    </row>
    <row r="42" spans="1:23" ht="19.5" customHeight="1">
      <c r="A42" s="4" t="s">
        <v>82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29"/>
      <c r="N42" s="29"/>
      <c r="O42" s="29"/>
      <c r="P42" s="29"/>
      <c r="Q42" s="4"/>
      <c r="R42" s="30"/>
      <c r="S42" s="30"/>
      <c r="T42" s="33"/>
      <c r="U42" s="33"/>
    </row>
    <row r="43" spans="1:23" ht="15" customHeight="1">
      <c r="A43" s="4" t="s">
        <v>83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29"/>
      <c r="N43" s="29"/>
      <c r="O43" s="29"/>
      <c r="P43" s="29"/>
      <c r="Q43" s="4"/>
      <c r="R43" s="30"/>
      <c r="S43" s="30"/>
      <c r="T43" s="33"/>
      <c r="U43" s="33"/>
    </row>
    <row r="44" spans="1:23">
      <c r="A44" s="4" t="s">
        <v>84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29"/>
      <c r="N44" s="29"/>
      <c r="O44" s="29"/>
      <c r="P44" s="29"/>
      <c r="Q44" s="4"/>
      <c r="R44" s="30"/>
      <c r="S44" s="30"/>
      <c r="T44" s="33"/>
      <c r="U44" s="33"/>
    </row>
    <row r="45" spans="1:23">
      <c r="A45" s="4" t="s">
        <v>85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30"/>
      <c r="S45" s="30"/>
      <c r="T45" s="33"/>
      <c r="U45" s="33"/>
    </row>
    <row r="46" spans="1:23">
      <c r="A46" s="4" t="s">
        <v>86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30"/>
      <c r="S46" s="30"/>
      <c r="T46" s="33"/>
      <c r="U46" s="33"/>
    </row>
    <row r="47" spans="1:23">
      <c r="A47" s="4" t="s">
        <v>87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30"/>
      <c r="S47" s="30"/>
      <c r="T47" s="33"/>
      <c r="U47" s="33"/>
    </row>
    <row r="48" spans="1:23">
      <c r="A48" s="4" t="s">
        <v>88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34"/>
      <c r="T48" s="33"/>
      <c r="U48" s="33"/>
    </row>
    <row r="49" spans="1:21">
      <c r="A49" s="4" t="s">
        <v>89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35"/>
      <c r="T49" s="36"/>
      <c r="U49" s="36"/>
    </row>
    <row r="50" spans="1:21">
      <c r="H50" s="4"/>
    </row>
    <row r="51" spans="1:21">
      <c r="H51" s="4"/>
    </row>
    <row r="52" spans="1:21">
      <c r="H52" s="4"/>
    </row>
    <row r="53" spans="1:21">
      <c r="H53" s="4"/>
    </row>
    <row r="54" spans="1:21">
      <c r="H54" s="4"/>
    </row>
    <row r="55" spans="1:21">
      <c r="H55" s="4"/>
    </row>
    <row r="56" spans="1:21">
      <c r="H56" s="4"/>
    </row>
    <row r="57" spans="1:21">
      <c r="H57" s="4"/>
    </row>
    <row r="58" spans="1:21">
      <c r="H58" s="4"/>
    </row>
    <row r="59" spans="1:21">
      <c r="H59" s="4"/>
    </row>
    <row r="60" spans="1:21">
      <c r="H60" s="4"/>
    </row>
    <row r="61" spans="1:21">
      <c r="H61" s="4"/>
    </row>
    <row r="62" spans="1:21">
      <c r="H62" s="4"/>
    </row>
    <row r="63" spans="1:21">
      <c r="H63" s="4"/>
    </row>
    <row r="64" spans="1:21">
      <c r="H64" s="4"/>
    </row>
    <row r="65" spans="8:8">
      <c r="H65" s="4"/>
    </row>
    <row r="66" spans="8:8">
      <c r="H66" s="4"/>
    </row>
    <row r="67" spans="8:8">
      <c r="H67" s="4"/>
    </row>
    <row r="68" spans="8:8">
      <c r="H68" s="4"/>
    </row>
    <row r="69" spans="8:8">
      <c r="H69" s="4"/>
    </row>
    <row r="70" spans="8:8">
      <c r="H70" s="4"/>
    </row>
    <row r="71" spans="8:8">
      <c r="H71" s="4"/>
    </row>
    <row r="72" spans="8:8">
      <c r="H72" s="4"/>
    </row>
    <row r="73" spans="8:8">
      <c r="H73" s="4"/>
    </row>
    <row r="74" spans="8:8">
      <c r="H74" s="4"/>
    </row>
    <row r="75" spans="8:8">
      <c r="H75" s="4"/>
    </row>
    <row r="76" spans="8:8">
      <c r="H76" s="4"/>
    </row>
    <row r="77" spans="8:8">
      <c r="H77" s="4"/>
    </row>
    <row r="78" spans="8:8">
      <c r="H78" s="4"/>
    </row>
    <row r="79" spans="8:8">
      <c r="H79" s="4"/>
    </row>
    <row r="80" spans="8:8">
      <c r="H80" s="4"/>
    </row>
    <row r="81" spans="8:8">
      <c r="H81" s="4"/>
    </row>
    <row r="82" spans="8:8">
      <c r="H82" s="4"/>
    </row>
    <row r="83" spans="8:8">
      <c r="H83" s="4"/>
    </row>
    <row r="84" spans="8:8">
      <c r="H84" s="4"/>
    </row>
    <row r="85" spans="8:8">
      <c r="H85" s="4"/>
    </row>
    <row r="86" spans="8:8">
      <c r="H86" s="4"/>
    </row>
    <row r="87" spans="8:8">
      <c r="H87" s="4"/>
    </row>
    <row r="88" spans="8:8">
      <c r="H88" s="4"/>
    </row>
    <row r="89" spans="8:8">
      <c r="H89" s="4"/>
    </row>
    <row r="90" spans="8:8">
      <c r="H90" s="4"/>
    </row>
    <row r="91" spans="8:8">
      <c r="H91" s="4"/>
    </row>
    <row r="92" spans="8:8">
      <c r="H92" s="4"/>
    </row>
    <row r="93" spans="8:8">
      <c r="H93" s="4"/>
    </row>
    <row r="94" spans="8:8">
      <c r="H94" s="4"/>
    </row>
    <row r="95" spans="8:8">
      <c r="H95" s="4"/>
    </row>
    <row r="96" spans="8:8">
      <c r="H96" s="4"/>
    </row>
    <row r="97" spans="8:8">
      <c r="H97" s="4"/>
    </row>
  </sheetData>
  <mergeCells count="3">
    <mergeCell ref="A1:U1"/>
    <mergeCell ref="A2:U2"/>
    <mergeCell ref="A3:U3"/>
  </mergeCells>
  <printOptions horizontalCentered="1" verticalCentered="1"/>
  <pageMargins left="0.98425196850393704" right="0" top="0.39370078740157483" bottom="0.59055118110236227" header="0.78740157480314965" footer="0.78740157480314965"/>
  <pageSetup paperSize="5" scale="6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INVERSIÓN </vt:lpstr>
      <vt:lpstr>'GASTOS DE INVERSIÓN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2018-01-23T23:13:36Z</cp:lastPrinted>
  <dcterms:created xsi:type="dcterms:W3CDTF">2018-01-22T13:27:14Z</dcterms:created>
  <dcterms:modified xsi:type="dcterms:W3CDTF">2018-01-23T23:13:45Z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