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RWPZW60Z\"/>
    </mc:Choice>
  </mc:AlternateContent>
  <bookViews>
    <workbookView xWindow="240" yWindow="120" windowWidth="18060" windowHeight="7050"/>
  </bookViews>
  <sheets>
    <sheet name="DIRECCIÓN COMERCIO EXT" sheetId="1" r:id="rId1"/>
  </sheets>
  <calcPr calcId="152511"/>
</workbook>
</file>

<file path=xl/calcChain.xml><?xml version="1.0" encoding="utf-8"?>
<calcChain xmlns="http://schemas.openxmlformats.org/spreadsheetml/2006/main">
  <c r="W19" i="1" l="1"/>
  <c r="V19" i="1"/>
  <c r="U19" i="1"/>
  <c r="T19" i="1"/>
  <c r="W17" i="1"/>
  <c r="V17" i="1"/>
  <c r="U17" i="1"/>
  <c r="T17" i="1"/>
  <c r="W16" i="1"/>
  <c r="V16" i="1"/>
  <c r="U16" i="1"/>
  <c r="T16" i="1"/>
  <c r="W14" i="1"/>
  <c r="V14" i="1"/>
  <c r="U14" i="1"/>
  <c r="T14" i="1"/>
  <c r="W13" i="1"/>
  <c r="V13" i="1"/>
  <c r="U13" i="1"/>
  <c r="T13" i="1"/>
  <c r="W12" i="1"/>
  <c r="V12" i="1"/>
  <c r="U12" i="1"/>
  <c r="T12" i="1"/>
  <c r="W11" i="1"/>
  <c r="V11" i="1"/>
  <c r="U11" i="1"/>
  <c r="T11" i="1"/>
  <c r="W10" i="1"/>
  <c r="V10" i="1"/>
  <c r="U10" i="1"/>
  <c r="T10" i="1"/>
  <c r="W9" i="1"/>
  <c r="V9" i="1"/>
  <c r="U9" i="1"/>
  <c r="T9" i="1"/>
  <c r="W8" i="1"/>
  <c r="V8" i="1"/>
  <c r="U8" i="1"/>
  <c r="T8" i="1"/>
  <c r="S18" i="1"/>
  <c r="R18" i="1"/>
  <c r="Q18" i="1"/>
  <c r="P18" i="1"/>
  <c r="O18" i="1"/>
  <c r="N18" i="1"/>
  <c r="M18" i="1"/>
  <c r="L18" i="1"/>
  <c r="K18" i="1"/>
  <c r="J18" i="1"/>
  <c r="S15" i="1"/>
  <c r="R15" i="1"/>
  <c r="Q15" i="1"/>
  <c r="P15" i="1"/>
  <c r="O15" i="1"/>
  <c r="N15" i="1"/>
  <c r="M15" i="1"/>
  <c r="T15" i="1" s="1"/>
  <c r="L15" i="1"/>
  <c r="K15" i="1"/>
  <c r="J15" i="1"/>
  <c r="S7" i="1"/>
  <c r="R7" i="1"/>
  <c r="Q7" i="1"/>
  <c r="P7" i="1"/>
  <c r="O7" i="1"/>
  <c r="O6" i="1" s="1"/>
  <c r="N7" i="1"/>
  <c r="M7" i="1"/>
  <c r="L7" i="1"/>
  <c r="K7" i="1"/>
  <c r="K6" i="1" s="1"/>
  <c r="J7" i="1"/>
  <c r="N6" i="1" l="1"/>
  <c r="N20" i="1" s="1"/>
  <c r="W18" i="1"/>
  <c r="J6" i="1"/>
  <c r="J20" i="1" s="1"/>
  <c r="R6" i="1"/>
  <c r="K20" i="1"/>
  <c r="O20" i="1"/>
  <c r="W15" i="1"/>
  <c r="P6" i="1"/>
  <c r="P20" i="1" s="1"/>
  <c r="M6" i="1"/>
  <c r="M20" i="1" s="1"/>
  <c r="Q6" i="1"/>
  <c r="U6" i="1" s="1"/>
  <c r="V15" i="1"/>
  <c r="U18" i="1"/>
  <c r="L6" i="1"/>
  <c r="L20" i="1" s="1"/>
  <c r="S6" i="1"/>
  <c r="W6" i="1" s="1"/>
  <c r="U15" i="1"/>
  <c r="V18" i="1"/>
  <c r="V7" i="1"/>
  <c r="W7" i="1"/>
  <c r="T7" i="1"/>
  <c r="T18" i="1"/>
  <c r="U7" i="1"/>
  <c r="Q20" i="1" l="1"/>
  <c r="V6" i="1"/>
  <c r="R20" i="1"/>
  <c r="V20" i="1" s="1"/>
  <c r="T6" i="1"/>
  <c r="U20" i="1"/>
  <c r="T20" i="1"/>
  <c r="S20" i="1"/>
  <c r="W20" i="1" s="1"/>
</calcChain>
</file>

<file path=xl/sharedStrings.xml><?xml version="1.0" encoding="utf-8"?>
<sst xmlns="http://schemas.openxmlformats.org/spreadsheetml/2006/main" count="151" uniqueCount="61">
  <si>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</si>
  <si>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</si>
  <si>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</si>
  <si>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</si>
  <si>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</si>
  <si>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</si>
  <si>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</si>
  <si>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</si>
  <si>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</si>
  <si>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</si>
  <si>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</si>
  <si>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1</t>
  </si>
  <si>
    <t>0</t>
  </si>
  <si>
    <t>Nación</t>
  </si>
  <si>
    <t>SUELDOS DE PERSONAL DE NOMINA</t>
  </si>
  <si>
    <t>4</t>
  </si>
  <si>
    <t>PRIMA TECNICA</t>
  </si>
  <si>
    <t>5</t>
  </si>
  <si>
    <t>OTROS</t>
  </si>
  <si>
    <t>8</t>
  </si>
  <si>
    <t>OTROS GASTOS PERSONALES - DISTRIBUCION PREVIO CONCEPTO DGPPN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</si>
  <si>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</si>
  <si>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</si>
  <si>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</si>
  <si>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</si>
  <si>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</si>
  <si>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</si>
  <si>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</si>
  <si>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</si>
  <si>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SSF</t>
  </si>
  <si>
    <t>C</t>
  </si>
  <si>
    <t>3501</t>
  </si>
  <si>
    <t>0200</t>
  </si>
  <si>
    <t>16</t>
  </si>
  <si>
    <t>IMPLANTACION DEL PROGRAMA DE APOYO INTEGRAL PARA LOS USUARIOS DE COMERCIO EXTERIOR</t>
  </si>
  <si>
    <t>TOTAL PRESUPUESTO A+C</t>
  </si>
  <si>
    <t>GASTOS DE PERSONAL</t>
  </si>
  <si>
    <t>GASTOS DE FUNCIONAMIENTO</t>
  </si>
  <si>
    <t>GASTOS GENERALES</t>
  </si>
  <si>
    <t xml:space="preserve">GASTOS DE INVERSION </t>
  </si>
  <si>
    <t>COMP/   APR</t>
  </si>
  <si>
    <t>MINISTERIO DE COMERCIO INDUSTRIA Y TURISMO</t>
  </si>
  <si>
    <t>EJECUCIÓN PRESUPUESTAL ACUMULADA CON CORTE AL 31 DE DICIEMBRE DE 2017</t>
  </si>
  <si>
    <t>GENERADO : 22 DE ENERO DE 2018</t>
  </si>
  <si>
    <t>UNIDAD EJECUTORA 3501-02 DIRECCIÓN GENERAL DE COMERCIO EXTERIOR</t>
  </si>
  <si>
    <t>Fuente :Sistema Integrado de Información Financiera SIIF Nación</t>
  </si>
  <si>
    <t>Nota 1:Ley No.1815 del 7 de Diciembre de 2016 " Por la cual se decreta el presupuesto de rentas y recursos de capital y ley de apropiaciones para la Vigencia Fiscal del 1° de Enero al 31 de Diciembre de 2017"</t>
  </si>
  <si>
    <t>Nota 2: Decreto No. 2170 del 27 de Diciembre de 2016 " Por el cual se liquida el Presupuesto General de La Nación para la vigencia fiscal de 2017, se detallan las apropiaciones y se clasifican y definen los gastos "</t>
  </si>
  <si>
    <t>APR. INICIAL ($)</t>
  </si>
  <si>
    <t>APR. ADICIONADA ($)</t>
  </si>
  <si>
    <t>APR. REDUCIDA ($)</t>
  </si>
  <si>
    <t>APR. VIGENTE ($)</t>
  </si>
  <si>
    <t>APR BLOQUEADA ($)</t>
  </si>
  <si>
    <t>CDP ($)</t>
  </si>
  <si>
    <t>APR. DISPONIBLE ($)</t>
  </si>
  <si>
    <t>COMPROMISO ($)</t>
  </si>
  <si>
    <t>OBLIGACION ($)</t>
  </si>
  <si>
    <t>PAGOS ($)</t>
  </si>
  <si>
    <t>APROPIACIÓN SIN COMPROMETER ($)</t>
  </si>
  <si>
    <t>OBLIG/ APR</t>
  </si>
  <si>
    <t>PAGO/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</si>
</sst>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9"/>
      <name val="Calibri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5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1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0" fontId="3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10" fontId="1" fillId="0" borderId="0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165" fontId="6" fillId="0" borderId="1" xfId="0" applyNumberFormat="1" applyFont="1" applyFill="1" applyBorder="1" applyAlignment="1">
      <alignment horizontal="right" vertical="center" wrapText="1"/>
    </xf>
    <xf numFmtId="10" fontId="6" fillId="0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165" fontId="6" fillId="2" borderId="1" xfId="0" applyNumberFormat="1" applyFont="1" applyFill="1" applyBorder="1" applyAlignment="1">
      <alignment horizontal="right" vertical="center" wrapText="1"/>
    </xf>
    <xf numFmtId="10" fontId="6" fillId="2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164" fontId="7" fillId="0" borderId="1" xfId="0" applyNumberFormat="1" applyFont="1" applyFill="1" applyBorder="1" applyAlignment="1">
      <alignment horizontal="right" vertical="center" wrapText="1" readingOrder="1"/>
    </xf>
    <xf numFmtId="165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/>
    <xf numFmtId="0" fontId="8" fillId="0" borderId="0" xfId="0" applyFont="1" applyFill="1" applyBorder="1"/>
    <xf numFmtId="0" fontId="1" fillId="0" borderId="0" xfId="0" applyFont="1" applyFill="1" applyBorder="1" applyAlignment="1">
      <alignment horizontal="right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165" fontId="6" fillId="3" borderId="1" xfId="0" applyNumberFormat="1" applyFont="1" applyFill="1" applyBorder="1" applyAlignment="1">
      <alignment horizontal="right" vertical="center" wrapText="1"/>
    </xf>
    <xf numFmtId="10" fontId="6" fillId="3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Continuous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showGridLines="0" tabSelected="1" topLeftCell="B1" workbookViewId="0">
      <selection activeCell="T4" sqref="T4"/>
    </sheetView>
  </sheetViews>
  <sheetFormatPr baseColWidth="10" defaultRowHeight="15" x14ac:dyDescent="0.25"/>
  <cols>
    <col min="1" max="5" width="5.42578125" customWidth="1"/>
    <col min="6" max="6" width="6.85546875" customWidth="1"/>
    <col min="7" max="7" width="4.28515625" customWidth="1"/>
    <col min="8" max="8" width="4.5703125" customWidth="1"/>
    <col min="9" max="9" width="25.140625" customWidth="1"/>
    <col min="10" max="10" width="17.140625" customWidth="1"/>
    <col min="11" max="11" width="17.42578125" customWidth="1"/>
    <col min="12" max="12" width="14.7109375" customWidth="1"/>
    <col min="13" max="13" width="17.28515625" customWidth="1"/>
    <col min="14" max="14" width="16.5703125" customWidth="1"/>
    <col min="15" max="15" width="15.42578125" customWidth="1"/>
    <col min="16" max="16" width="16.140625" customWidth="1"/>
    <col min="17" max="17" width="17" customWidth="1"/>
    <col min="18" max="18" width="15.28515625" customWidth="1"/>
    <col min="19" max="19" width="15.85546875" customWidth="1"/>
    <col min="20" max="20" width="13.5703125" customWidth="1"/>
    <col min="21" max="21" width="7" customWidth="1"/>
    <col min="22" max="22" width="7.7109375" customWidth="1"/>
    <col min="23" max="23" width="7.140625" customWidth="1"/>
  </cols>
  <sheetData>
    <row r="1" spans="1:24" ht="15.75" x14ac:dyDescent="0.25">
      <c r="A1" s="32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4" ht="15.75" x14ac:dyDescent="0.25">
      <c r="A2" s="32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4" ht="15.75" x14ac:dyDescent="0.25">
      <c r="A3" s="32" t="s">
        <v>42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4" ht="15.75" thickBot="1" x14ac:dyDescent="0.3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34" t="s">
        <v>43</v>
      </c>
    </row>
    <row r="5" spans="1:24" ht="48" customHeight="1" thickTop="1" thickBot="1" x14ac:dyDescent="0.3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48</v>
      </c>
      <c r="K5" s="8" t="s">
        <v>49</v>
      </c>
      <c r="L5" s="8" t="s">
        <v>50</v>
      </c>
      <c r="M5" s="8" t="s">
        <v>51</v>
      </c>
      <c r="N5" s="8" t="s">
        <v>52</v>
      </c>
      <c r="O5" s="8" t="s">
        <v>53</v>
      </c>
      <c r="P5" s="8" t="s">
        <v>54</v>
      </c>
      <c r="Q5" s="8" t="s">
        <v>55</v>
      </c>
      <c r="R5" s="8" t="s">
        <v>56</v>
      </c>
      <c r="S5" s="8" t="s">
        <v>57</v>
      </c>
      <c r="T5" s="31" t="s">
        <v>58</v>
      </c>
      <c r="U5" s="31" t="s">
        <v>40</v>
      </c>
      <c r="V5" s="31" t="s">
        <v>59</v>
      </c>
      <c r="W5" s="31" t="s">
        <v>60</v>
      </c>
    </row>
    <row r="6" spans="1:24" ht="35.1" customHeight="1" thickTop="1" thickBot="1" x14ac:dyDescent="0.3">
      <c r="A6" s="9" t="s">
        <v>10</v>
      </c>
      <c r="B6" s="9"/>
      <c r="C6" s="9"/>
      <c r="D6" s="9"/>
      <c r="E6" s="9"/>
      <c r="F6" s="9"/>
      <c r="G6" s="9"/>
      <c r="H6" s="9"/>
      <c r="I6" s="10" t="s">
        <v>37</v>
      </c>
      <c r="J6" s="11">
        <f>+J7+J15</f>
        <v>13237633333</v>
      </c>
      <c r="K6" s="11">
        <f t="shared" ref="K6:S6" si="0">+K7+K15</f>
        <v>381800000</v>
      </c>
      <c r="L6" s="11">
        <f t="shared" si="0"/>
        <v>381800000</v>
      </c>
      <c r="M6" s="11">
        <f t="shared" si="0"/>
        <v>13237633333</v>
      </c>
      <c r="N6" s="11">
        <f t="shared" si="0"/>
        <v>376200000</v>
      </c>
      <c r="O6" s="11">
        <f t="shared" si="0"/>
        <v>12807474667.26</v>
      </c>
      <c r="P6" s="11">
        <f t="shared" si="0"/>
        <v>53958665.740000002</v>
      </c>
      <c r="Q6" s="11">
        <f t="shared" si="0"/>
        <v>12469576255.4</v>
      </c>
      <c r="R6" s="11">
        <f t="shared" si="0"/>
        <v>12469576255.4</v>
      </c>
      <c r="S6" s="11">
        <f t="shared" si="0"/>
        <v>12222735141.099998</v>
      </c>
      <c r="T6" s="12">
        <f t="shared" ref="T6:T20" si="1">+M6-Q6</f>
        <v>768057077.60000038</v>
      </c>
      <c r="U6" s="13">
        <f t="shared" ref="U6:U20" si="2">+Q6/M6</f>
        <v>0.94197927542793347</v>
      </c>
      <c r="V6" s="13">
        <f t="shared" ref="V6:V20" si="3">+R6/M6</f>
        <v>0.94197927542793347</v>
      </c>
      <c r="W6" s="13">
        <f t="shared" ref="W6:W20" si="4">+S6/M6</f>
        <v>0.92333235357335597</v>
      </c>
      <c r="X6" s="2"/>
    </row>
    <row r="7" spans="1:24" ht="35.1" customHeight="1" thickTop="1" thickBot="1" x14ac:dyDescent="0.3">
      <c r="A7" s="8" t="s">
        <v>10</v>
      </c>
      <c r="B7" s="8"/>
      <c r="C7" s="8"/>
      <c r="D7" s="8"/>
      <c r="E7" s="8"/>
      <c r="F7" s="8"/>
      <c r="G7" s="8"/>
      <c r="H7" s="8"/>
      <c r="I7" s="14" t="s">
        <v>36</v>
      </c>
      <c r="J7" s="15">
        <f>SUM(J8:J14)</f>
        <v>11515483333</v>
      </c>
      <c r="K7" s="15">
        <f t="shared" ref="K7:S7" si="5">SUM(K8:K14)</f>
        <v>381800000</v>
      </c>
      <c r="L7" s="15">
        <f t="shared" si="5"/>
        <v>381800000</v>
      </c>
      <c r="M7" s="15">
        <f t="shared" si="5"/>
        <v>11515483333</v>
      </c>
      <c r="N7" s="15">
        <f t="shared" si="5"/>
        <v>376200000</v>
      </c>
      <c r="O7" s="15">
        <f t="shared" si="5"/>
        <v>11129791905</v>
      </c>
      <c r="P7" s="15">
        <f t="shared" si="5"/>
        <v>9491428</v>
      </c>
      <c r="Q7" s="15">
        <f t="shared" si="5"/>
        <v>10885270672.369999</v>
      </c>
      <c r="R7" s="15">
        <f t="shared" si="5"/>
        <v>10885270672.369999</v>
      </c>
      <c r="S7" s="15">
        <f t="shared" si="5"/>
        <v>10884615428.369999</v>
      </c>
      <c r="T7" s="16">
        <f t="shared" si="1"/>
        <v>630212660.63000107</v>
      </c>
      <c r="U7" s="17">
        <f t="shared" si="2"/>
        <v>0.94527258279954296</v>
      </c>
      <c r="V7" s="17">
        <f t="shared" si="3"/>
        <v>0.94527258279954296</v>
      </c>
      <c r="W7" s="17">
        <f t="shared" si="4"/>
        <v>0.94521568167077119</v>
      </c>
      <c r="X7" s="2"/>
    </row>
    <row r="8" spans="1:24" ht="35.1" customHeight="1" thickTop="1" thickBot="1" x14ac:dyDescent="0.3">
      <c r="A8" s="18" t="s">
        <v>10</v>
      </c>
      <c r="B8" s="18" t="s">
        <v>11</v>
      </c>
      <c r="C8" s="18" t="s">
        <v>12</v>
      </c>
      <c r="D8" s="18" t="s">
        <v>11</v>
      </c>
      <c r="E8" s="18" t="s">
        <v>11</v>
      </c>
      <c r="F8" s="18" t="s">
        <v>13</v>
      </c>
      <c r="G8" s="18" t="s">
        <v>33</v>
      </c>
      <c r="H8" s="18" t="s">
        <v>29</v>
      </c>
      <c r="I8" s="19" t="s">
        <v>14</v>
      </c>
      <c r="J8" s="20">
        <v>5905600000</v>
      </c>
      <c r="K8" s="20">
        <v>226595343</v>
      </c>
      <c r="L8" s="20">
        <v>0</v>
      </c>
      <c r="M8" s="20">
        <v>6132195343</v>
      </c>
      <c r="N8" s="20">
        <v>0</v>
      </c>
      <c r="O8" s="20">
        <v>6132195343</v>
      </c>
      <c r="P8" s="20">
        <v>0</v>
      </c>
      <c r="Q8" s="20">
        <v>6064610546.0799999</v>
      </c>
      <c r="R8" s="20">
        <v>6064610546.0799999</v>
      </c>
      <c r="S8" s="20">
        <v>6064610546.0799999</v>
      </c>
      <c r="T8" s="21">
        <f t="shared" si="1"/>
        <v>67584796.920000076</v>
      </c>
      <c r="U8" s="22">
        <f t="shared" si="2"/>
        <v>0.9889786947186624</v>
      </c>
      <c r="V8" s="22">
        <f t="shared" si="3"/>
        <v>0.9889786947186624</v>
      </c>
      <c r="W8" s="22">
        <f t="shared" si="4"/>
        <v>0.9889786947186624</v>
      </c>
      <c r="X8" s="2"/>
    </row>
    <row r="9" spans="1:24" ht="35.1" customHeight="1" thickTop="1" thickBot="1" x14ac:dyDescent="0.3">
      <c r="A9" s="18" t="s">
        <v>10</v>
      </c>
      <c r="B9" s="18" t="s">
        <v>11</v>
      </c>
      <c r="C9" s="18" t="s">
        <v>12</v>
      </c>
      <c r="D9" s="18" t="s">
        <v>11</v>
      </c>
      <c r="E9" s="18" t="s">
        <v>15</v>
      </c>
      <c r="F9" s="18" t="s">
        <v>13</v>
      </c>
      <c r="G9" s="18" t="s">
        <v>33</v>
      </c>
      <c r="H9" s="18" t="s">
        <v>29</v>
      </c>
      <c r="I9" s="19" t="s">
        <v>16</v>
      </c>
      <c r="J9" s="20">
        <v>591300000</v>
      </c>
      <c r="K9" s="20">
        <v>0</v>
      </c>
      <c r="L9" s="20">
        <v>70000000</v>
      </c>
      <c r="M9" s="20">
        <v>521300000</v>
      </c>
      <c r="N9" s="20">
        <v>0</v>
      </c>
      <c r="O9" s="20">
        <v>521300000</v>
      </c>
      <c r="P9" s="20">
        <v>0</v>
      </c>
      <c r="Q9" s="20">
        <v>501279095.17000002</v>
      </c>
      <c r="R9" s="20">
        <v>501279095.17000002</v>
      </c>
      <c r="S9" s="20">
        <v>501279095.17000002</v>
      </c>
      <c r="T9" s="21">
        <f t="shared" si="1"/>
        <v>20020904.829999983</v>
      </c>
      <c r="U9" s="22">
        <f t="shared" si="2"/>
        <v>0.9615942742566661</v>
      </c>
      <c r="V9" s="22">
        <f t="shared" si="3"/>
        <v>0.9615942742566661</v>
      </c>
      <c r="W9" s="22">
        <f t="shared" si="4"/>
        <v>0.9615942742566661</v>
      </c>
      <c r="X9" s="2"/>
    </row>
    <row r="10" spans="1:24" ht="35.1" customHeight="1" thickTop="1" thickBot="1" x14ac:dyDescent="0.3">
      <c r="A10" s="18" t="s">
        <v>10</v>
      </c>
      <c r="B10" s="18" t="s">
        <v>11</v>
      </c>
      <c r="C10" s="18" t="s">
        <v>12</v>
      </c>
      <c r="D10" s="18" t="s">
        <v>11</v>
      </c>
      <c r="E10" s="18" t="s">
        <v>17</v>
      </c>
      <c r="F10" s="18" t="s">
        <v>13</v>
      </c>
      <c r="G10" s="18" t="s">
        <v>33</v>
      </c>
      <c r="H10" s="18" t="s">
        <v>29</v>
      </c>
      <c r="I10" s="19" t="s">
        <v>18</v>
      </c>
      <c r="J10" s="20">
        <v>1558200000</v>
      </c>
      <c r="K10" s="20">
        <v>73870348</v>
      </c>
      <c r="L10" s="20">
        <v>0</v>
      </c>
      <c r="M10" s="20">
        <v>1632070348</v>
      </c>
      <c r="N10" s="20">
        <v>0</v>
      </c>
      <c r="O10" s="20">
        <v>1632070348</v>
      </c>
      <c r="P10" s="20">
        <v>0</v>
      </c>
      <c r="Q10" s="20">
        <v>1576911475.96</v>
      </c>
      <c r="R10" s="20">
        <v>1576911475.96</v>
      </c>
      <c r="S10" s="20">
        <v>1576911475.96</v>
      </c>
      <c r="T10" s="21">
        <f t="shared" si="1"/>
        <v>55158872.039999962</v>
      </c>
      <c r="U10" s="22">
        <f t="shared" si="2"/>
        <v>0.96620312837152289</v>
      </c>
      <c r="V10" s="22">
        <f t="shared" si="3"/>
        <v>0.96620312837152289</v>
      </c>
      <c r="W10" s="22">
        <f t="shared" si="4"/>
        <v>0.96620312837152289</v>
      </c>
      <c r="X10" s="2"/>
    </row>
    <row r="11" spans="1:24" ht="42" customHeight="1" thickTop="1" thickBot="1" x14ac:dyDescent="0.3">
      <c r="A11" s="18" t="s">
        <v>10</v>
      </c>
      <c r="B11" s="18" t="s">
        <v>11</v>
      </c>
      <c r="C11" s="18" t="s">
        <v>12</v>
      </c>
      <c r="D11" s="18" t="s">
        <v>11</v>
      </c>
      <c r="E11" s="18" t="s">
        <v>19</v>
      </c>
      <c r="F11" s="18" t="s">
        <v>13</v>
      </c>
      <c r="G11" s="18" t="s">
        <v>33</v>
      </c>
      <c r="H11" s="18" t="s">
        <v>29</v>
      </c>
      <c r="I11" s="19" t="s">
        <v>20</v>
      </c>
      <c r="J11" s="20">
        <v>688000000</v>
      </c>
      <c r="K11" s="20">
        <v>0</v>
      </c>
      <c r="L11" s="20">
        <v>311800000</v>
      </c>
      <c r="M11" s="20">
        <v>376200000</v>
      </c>
      <c r="N11" s="20">
        <v>376200000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1">
        <f t="shared" si="1"/>
        <v>376200000</v>
      </c>
      <c r="U11" s="22">
        <f t="shared" si="2"/>
        <v>0</v>
      </c>
      <c r="V11" s="22">
        <f t="shared" si="3"/>
        <v>0</v>
      </c>
      <c r="W11" s="22">
        <f t="shared" si="4"/>
        <v>0</v>
      </c>
      <c r="X11" s="2"/>
    </row>
    <row r="12" spans="1:24" ht="39" customHeight="1" thickTop="1" thickBot="1" x14ac:dyDescent="0.3">
      <c r="A12" s="18" t="s">
        <v>10</v>
      </c>
      <c r="B12" s="18" t="s">
        <v>11</v>
      </c>
      <c r="C12" s="18" t="s">
        <v>12</v>
      </c>
      <c r="D12" s="18" t="s">
        <v>11</v>
      </c>
      <c r="E12" s="18" t="s">
        <v>21</v>
      </c>
      <c r="F12" s="18" t="s">
        <v>13</v>
      </c>
      <c r="G12" s="18" t="s">
        <v>33</v>
      </c>
      <c r="H12" s="18" t="s">
        <v>29</v>
      </c>
      <c r="I12" s="19" t="s">
        <v>22</v>
      </c>
      <c r="J12" s="20">
        <v>100700000</v>
      </c>
      <c r="K12" s="20">
        <v>0</v>
      </c>
      <c r="L12" s="20">
        <v>0</v>
      </c>
      <c r="M12" s="20">
        <v>100700000</v>
      </c>
      <c r="N12" s="20">
        <v>0</v>
      </c>
      <c r="O12" s="20">
        <v>95700000</v>
      </c>
      <c r="P12" s="20">
        <v>5000000</v>
      </c>
      <c r="Q12" s="20">
        <v>76084388.159999996</v>
      </c>
      <c r="R12" s="20">
        <v>76084388.159999996</v>
      </c>
      <c r="S12" s="20">
        <v>75429144.159999996</v>
      </c>
      <c r="T12" s="21">
        <f t="shared" si="1"/>
        <v>24615611.840000004</v>
      </c>
      <c r="U12" s="22">
        <f t="shared" si="2"/>
        <v>0.75555499662363457</v>
      </c>
      <c r="V12" s="22">
        <f t="shared" si="3"/>
        <v>0.75555499662363457</v>
      </c>
      <c r="W12" s="22">
        <f t="shared" si="4"/>
        <v>0.74904810486593842</v>
      </c>
      <c r="X12" s="2"/>
    </row>
    <row r="13" spans="1:24" ht="35.1" customHeight="1" thickTop="1" thickBot="1" x14ac:dyDescent="0.3">
      <c r="A13" s="18" t="s">
        <v>10</v>
      </c>
      <c r="B13" s="18" t="s">
        <v>11</v>
      </c>
      <c r="C13" s="18" t="s">
        <v>12</v>
      </c>
      <c r="D13" s="18" t="s">
        <v>23</v>
      </c>
      <c r="E13" s="18"/>
      <c r="F13" s="18" t="s">
        <v>13</v>
      </c>
      <c r="G13" s="18" t="s">
        <v>33</v>
      </c>
      <c r="H13" s="18" t="s">
        <v>29</v>
      </c>
      <c r="I13" s="19" t="s">
        <v>24</v>
      </c>
      <c r="J13" s="20">
        <v>84550000</v>
      </c>
      <c r="K13" s="20">
        <v>0</v>
      </c>
      <c r="L13" s="20">
        <v>0</v>
      </c>
      <c r="M13" s="20">
        <v>84550000</v>
      </c>
      <c r="N13" s="20">
        <v>0</v>
      </c>
      <c r="O13" s="20">
        <v>80058572</v>
      </c>
      <c r="P13" s="20">
        <v>4491428</v>
      </c>
      <c r="Q13" s="20">
        <v>80058571</v>
      </c>
      <c r="R13" s="20">
        <v>80058571</v>
      </c>
      <c r="S13" s="20">
        <v>80058571</v>
      </c>
      <c r="T13" s="21">
        <f t="shared" si="1"/>
        <v>4491429</v>
      </c>
      <c r="U13" s="22">
        <f t="shared" si="2"/>
        <v>0.9468784269662921</v>
      </c>
      <c r="V13" s="22">
        <f t="shared" si="3"/>
        <v>0.9468784269662921</v>
      </c>
      <c r="W13" s="22">
        <f t="shared" si="4"/>
        <v>0.9468784269662921</v>
      </c>
      <c r="X13" s="2"/>
    </row>
    <row r="14" spans="1:24" ht="42.75" customHeight="1" thickTop="1" thickBot="1" x14ac:dyDescent="0.3">
      <c r="A14" s="18" t="s">
        <v>10</v>
      </c>
      <c r="B14" s="18" t="s">
        <v>11</v>
      </c>
      <c r="C14" s="18" t="s">
        <v>12</v>
      </c>
      <c r="D14" s="18" t="s">
        <v>17</v>
      </c>
      <c r="E14" s="18"/>
      <c r="F14" s="18" t="s">
        <v>13</v>
      </c>
      <c r="G14" s="18" t="s">
        <v>33</v>
      </c>
      <c r="H14" s="18" t="s">
        <v>29</v>
      </c>
      <c r="I14" s="19" t="s">
        <v>25</v>
      </c>
      <c r="J14" s="20">
        <v>2587133333</v>
      </c>
      <c r="K14" s="20">
        <v>81334309</v>
      </c>
      <c r="L14" s="20">
        <v>0</v>
      </c>
      <c r="M14" s="20">
        <v>2668467642</v>
      </c>
      <c r="N14" s="20">
        <v>0</v>
      </c>
      <c r="O14" s="20">
        <v>2668467642</v>
      </c>
      <c r="P14" s="20">
        <v>0</v>
      </c>
      <c r="Q14" s="20">
        <v>2586326596</v>
      </c>
      <c r="R14" s="20">
        <v>2586326596</v>
      </c>
      <c r="S14" s="20">
        <v>2586326596</v>
      </c>
      <c r="T14" s="21">
        <f t="shared" si="1"/>
        <v>82141046</v>
      </c>
      <c r="U14" s="22">
        <f t="shared" si="2"/>
        <v>0.96921789692812776</v>
      </c>
      <c r="V14" s="22">
        <f t="shared" si="3"/>
        <v>0.96921789692812776</v>
      </c>
      <c r="W14" s="22">
        <f t="shared" si="4"/>
        <v>0.96921789692812776</v>
      </c>
      <c r="X14" s="2"/>
    </row>
    <row r="15" spans="1:24" ht="35.1" customHeight="1" thickTop="1" thickBot="1" x14ac:dyDescent="0.3">
      <c r="A15" s="8" t="s">
        <v>10</v>
      </c>
      <c r="B15" s="8"/>
      <c r="C15" s="8"/>
      <c r="D15" s="8"/>
      <c r="E15" s="8"/>
      <c r="F15" s="8"/>
      <c r="G15" s="8"/>
      <c r="H15" s="8"/>
      <c r="I15" s="14" t="s">
        <v>38</v>
      </c>
      <c r="J15" s="15">
        <f>+J16+J17</f>
        <v>1722150000</v>
      </c>
      <c r="K15" s="15">
        <f t="shared" ref="K15:S15" si="6">+K16+K17</f>
        <v>0</v>
      </c>
      <c r="L15" s="15">
        <f t="shared" si="6"/>
        <v>0</v>
      </c>
      <c r="M15" s="15">
        <f t="shared" si="6"/>
        <v>1722150000</v>
      </c>
      <c r="N15" s="15">
        <f t="shared" si="6"/>
        <v>0</v>
      </c>
      <c r="O15" s="15">
        <f t="shared" si="6"/>
        <v>1677682762.26</v>
      </c>
      <c r="P15" s="15">
        <f t="shared" si="6"/>
        <v>44467237.740000002</v>
      </c>
      <c r="Q15" s="15">
        <f t="shared" si="6"/>
        <v>1584305583.03</v>
      </c>
      <c r="R15" s="15">
        <f t="shared" si="6"/>
        <v>1584305583.03</v>
      </c>
      <c r="S15" s="15">
        <f t="shared" si="6"/>
        <v>1338119712.73</v>
      </c>
      <c r="T15" s="16">
        <f t="shared" si="1"/>
        <v>137844416.97000003</v>
      </c>
      <c r="U15" s="17">
        <f t="shared" si="2"/>
        <v>0.91995794967337341</v>
      </c>
      <c r="V15" s="17">
        <f t="shared" si="3"/>
        <v>0.91995794967337341</v>
      </c>
      <c r="W15" s="17">
        <f t="shared" si="4"/>
        <v>0.77700532051795723</v>
      </c>
      <c r="X15" s="2"/>
    </row>
    <row r="16" spans="1:24" ht="35.1" customHeight="1" thickTop="1" thickBot="1" x14ac:dyDescent="0.3">
      <c r="A16" s="18" t="s">
        <v>10</v>
      </c>
      <c r="B16" s="18" t="s">
        <v>23</v>
      </c>
      <c r="C16" s="18" t="s">
        <v>12</v>
      </c>
      <c r="D16" s="18" t="s">
        <v>26</v>
      </c>
      <c r="E16" s="18"/>
      <c r="F16" s="18" t="s">
        <v>13</v>
      </c>
      <c r="G16" s="18" t="s">
        <v>33</v>
      </c>
      <c r="H16" s="18" t="s">
        <v>29</v>
      </c>
      <c r="I16" s="19" t="s">
        <v>27</v>
      </c>
      <c r="J16" s="20">
        <v>3600000</v>
      </c>
      <c r="K16" s="20">
        <v>0</v>
      </c>
      <c r="L16" s="20">
        <v>0</v>
      </c>
      <c r="M16" s="20">
        <v>3600000</v>
      </c>
      <c r="N16" s="20">
        <v>0</v>
      </c>
      <c r="O16" s="20">
        <v>3100000</v>
      </c>
      <c r="P16" s="20">
        <v>500000</v>
      </c>
      <c r="Q16" s="20">
        <v>3100000</v>
      </c>
      <c r="R16" s="20">
        <v>3100000</v>
      </c>
      <c r="S16" s="20">
        <v>3100000</v>
      </c>
      <c r="T16" s="21">
        <f t="shared" si="1"/>
        <v>500000</v>
      </c>
      <c r="U16" s="22">
        <f t="shared" si="2"/>
        <v>0.86111111111111116</v>
      </c>
      <c r="V16" s="22">
        <f t="shared" si="3"/>
        <v>0.86111111111111116</v>
      </c>
      <c r="W16" s="22">
        <f t="shared" si="4"/>
        <v>0.86111111111111116</v>
      </c>
      <c r="X16" s="2"/>
    </row>
    <row r="17" spans="1:24" ht="35.1" customHeight="1" thickTop="1" thickBot="1" x14ac:dyDescent="0.3">
      <c r="A17" s="18" t="s">
        <v>10</v>
      </c>
      <c r="B17" s="18" t="s">
        <v>23</v>
      </c>
      <c r="C17" s="18" t="s">
        <v>12</v>
      </c>
      <c r="D17" s="18" t="s">
        <v>15</v>
      </c>
      <c r="E17" s="18"/>
      <c r="F17" s="18" t="s">
        <v>13</v>
      </c>
      <c r="G17" s="18" t="s">
        <v>33</v>
      </c>
      <c r="H17" s="18" t="s">
        <v>29</v>
      </c>
      <c r="I17" s="19" t="s">
        <v>28</v>
      </c>
      <c r="J17" s="20">
        <v>1718550000</v>
      </c>
      <c r="K17" s="20">
        <v>0</v>
      </c>
      <c r="L17" s="20">
        <v>0</v>
      </c>
      <c r="M17" s="20">
        <v>1718550000</v>
      </c>
      <c r="N17" s="20">
        <v>0</v>
      </c>
      <c r="O17" s="20">
        <v>1674582762.26</v>
      </c>
      <c r="P17" s="20">
        <v>43967237.740000002</v>
      </c>
      <c r="Q17" s="20">
        <v>1581205583.03</v>
      </c>
      <c r="R17" s="20">
        <v>1581205583.03</v>
      </c>
      <c r="S17" s="20">
        <v>1335019712.73</v>
      </c>
      <c r="T17" s="21">
        <f t="shared" si="1"/>
        <v>137344416.97000003</v>
      </c>
      <c r="U17" s="22">
        <f t="shared" si="2"/>
        <v>0.92008122139594428</v>
      </c>
      <c r="V17" s="22">
        <f t="shared" si="3"/>
        <v>0.92008122139594428</v>
      </c>
      <c r="W17" s="22">
        <f t="shared" si="4"/>
        <v>0.77682913661516972</v>
      </c>
      <c r="X17" s="2"/>
    </row>
    <row r="18" spans="1:24" ht="35.1" customHeight="1" thickTop="1" thickBot="1" x14ac:dyDescent="0.3">
      <c r="A18" s="8" t="s">
        <v>30</v>
      </c>
      <c r="B18" s="8"/>
      <c r="C18" s="8"/>
      <c r="D18" s="8"/>
      <c r="E18" s="8"/>
      <c r="F18" s="8"/>
      <c r="G18" s="8"/>
      <c r="H18" s="8"/>
      <c r="I18" s="14" t="s">
        <v>39</v>
      </c>
      <c r="J18" s="15">
        <f>+J19</f>
        <v>3979920000</v>
      </c>
      <c r="K18" s="15">
        <f t="shared" ref="K18:S18" si="7">+K19</f>
        <v>0</v>
      </c>
      <c r="L18" s="15">
        <f t="shared" si="7"/>
        <v>0</v>
      </c>
      <c r="M18" s="15">
        <f t="shared" si="7"/>
        <v>3979920000</v>
      </c>
      <c r="N18" s="15">
        <f t="shared" si="7"/>
        <v>0</v>
      </c>
      <c r="O18" s="15">
        <f t="shared" si="7"/>
        <v>3947838198.2399998</v>
      </c>
      <c r="P18" s="15">
        <f t="shared" si="7"/>
        <v>32081801.760000002</v>
      </c>
      <c r="Q18" s="15">
        <f t="shared" si="7"/>
        <v>3806113436.4899998</v>
      </c>
      <c r="R18" s="15">
        <f t="shared" si="7"/>
        <v>3806113436.4899998</v>
      </c>
      <c r="S18" s="15">
        <f t="shared" si="7"/>
        <v>3386292441.4299998</v>
      </c>
      <c r="T18" s="16">
        <f t="shared" si="1"/>
        <v>173806563.51000023</v>
      </c>
      <c r="U18" s="17">
        <f t="shared" si="2"/>
        <v>0.95632913136193687</v>
      </c>
      <c r="V18" s="17">
        <f t="shared" si="3"/>
        <v>0.95632913136193687</v>
      </c>
      <c r="W18" s="17">
        <f t="shared" si="4"/>
        <v>0.85084434898942685</v>
      </c>
      <c r="X18" s="2"/>
    </row>
    <row r="19" spans="1:24" ht="53.25" customHeight="1" thickTop="1" thickBot="1" x14ac:dyDescent="0.3">
      <c r="A19" s="18" t="s">
        <v>30</v>
      </c>
      <c r="B19" s="18" t="s">
        <v>31</v>
      </c>
      <c r="C19" s="18" t="s">
        <v>32</v>
      </c>
      <c r="D19" s="18" t="s">
        <v>11</v>
      </c>
      <c r="E19" s="18"/>
      <c r="F19" s="18" t="s">
        <v>13</v>
      </c>
      <c r="G19" s="18" t="s">
        <v>33</v>
      </c>
      <c r="H19" s="18" t="s">
        <v>29</v>
      </c>
      <c r="I19" s="19" t="s">
        <v>34</v>
      </c>
      <c r="J19" s="20">
        <v>3979920000</v>
      </c>
      <c r="K19" s="20">
        <v>0</v>
      </c>
      <c r="L19" s="20">
        <v>0</v>
      </c>
      <c r="M19" s="20">
        <v>3979920000</v>
      </c>
      <c r="N19" s="20">
        <v>0</v>
      </c>
      <c r="O19" s="20">
        <v>3947838198.2399998</v>
      </c>
      <c r="P19" s="20">
        <v>32081801.760000002</v>
      </c>
      <c r="Q19" s="20">
        <v>3806113436.4899998</v>
      </c>
      <c r="R19" s="20">
        <v>3806113436.4899998</v>
      </c>
      <c r="S19" s="20">
        <v>3386292441.4299998</v>
      </c>
      <c r="T19" s="21">
        <f t="shared" si="1"/>
        <v>173806563.51000023</v>
      </c>
      <c r="U19" s="22">
        <f t="shared" si="2"/>
        <v>0.95632913136193687</v>
      </c>
      <c r="V19" s="22">
        <f t="shared" si="3"/>
        <v>0.95632913136193687</v>
      </c>
      <c r="W19" s="22">
        <f t="shared" si="4"/>
        <v>0.85084434898942685</v>
      </c>
      <c r="X19" s="2"/>
    </row>
    <row r="20" spans="1:24" ht="35.1" customHeight="1" thickTop="1" thickBot="1" x14ac:dyDescent="0.3">
      <c r="A20" s="26" t="s">
        <v>0</v>
      </c>
      <c r="B20" s="26" t="s">
        <v>0</v>
      </c>
      <c r="C20" s="26" t="s">
        <v>0</v>
      </c>
      <c r="D20" s="26" t="s">
        <v>0</v>
      </c>
      <c r="E20" s="26" t="s">
        <v>0</v>
      </c>
      <c r="F20" s="26" t="s">
        <v>0</v>
      </c>
      <c r="G20" s="26" t="s">
        <v>0</v>
      </c>
      <c r="H20" s="26" t="s">
        <v>0</v>
      </c>
      <c r="I20" s="27" t="s">
        <v>35</v>
      </c>
      <c r="J20" s="28">
        <f>+J6+J18</f>
        <v>17217553333</v>
      </c>
      <c r="K20" s="28">
        <f t="shared" ref="K20:S20" si="8">+K6+K18</f>
        <v>381800000</v>
      </c>
      <c r="L20" s="28">
        <f t="shared" si="8"/>
        <v>381800000</v>
      </c>
      <c r="M20" s="28">
        <f t="shared" si="8"/>
        <v>17217553333</v>
      </c>
      <c r="N20" s="28">
        <f t="shared" si="8"/>
        <v>376200000</v>
      </c>
      <c r="O20" s="28">
        <f t="shared" si="8"/>
        <v>16755312865.5</v>
      </c>
      <c r="P20" s="28">
        <f t="shared" si="8"/>
        <v>86040467.5</v>
      </c>
      <c r="Q20" s="28">
        <f t="shared" si="8"/>
        <v>16275689691.889999</v>
      </c>
      <c r="R20" s="28">
        <f t="shared" si="8"/>
        <v>16275689691.889999</v>
      </c>
      <c r="S20" s="28">
        <f t="shared" si="8"/>
        <v>15609027582.529999</v>
      </c>
      <c r="T20" s="29">
        <f t="shared" si="1"/>
        <v>941863641.11000061</v>
      </c>
      <c r="U20" s="30">
        <f t="shared" si="2"/>
        <v>0.94529631342539366</v>
      </c>
      <c r="V20" s="30">
        <f t="shared" si="3"/>
        <v>0.94529631342539366</v>
      </c>
      <c r="W20" s="30">
        <f t="shared" si="4"/>
        <v>0.90657640378049398</v>
      </c>
      <c r="X20" s="2"/>
    </row>
    <row r="21" spans="1:24" ht="15.75" thickTop="1" x14ac:dyDescent="0.25">
      <c r="A21" s="23" t="s">
        <v>45</v>
      </c>
      <c r="B21" s="24"/>
      <c r="C21" s="24"/>
      <c r="D21" s="24"/>
      <c r="E21" s="24"/>
      <c r="F21" s="23"/>
      <c r="G21" s="23"/>
      <c r="H21" s="23"/>
      <c r="I21" s="23"/>
      <c r="J21" s="23"/>
      <c r="K21" s="24"/>
      <c r="L21" s="24"/>
      <c r="M21" s="24"/>
      <c r="N21" s="24"/>
      <c r="O21" s="24"/>
      <c r="P21" s="25"/>
      <c r="Q21" s="25"/>
      <c r="S21" s="6"/>
      <c r="T21" s="6"/>
      <c r="U21" s="5"/>
      <c r="V21" s="5"/>
      <c r="W21" s="5"/>
      <c r="X21" s="2"/>
    </row>
    <row r="22" spans="1:24" x14ac:dyDescent="0.25">
      <c r="A22" s="23" t="s">
        <v>46</v>
      </c>
      <c r="B22" s="24"/>
      <c r="C22" s="24"/>
      <c r="D22" s="24"/>
      <c r="E22" s="24"/>
      <c r="F22" s="23"/>
      <c r="G22" s="23"/>
      <c r="H22" s="23"/>
      <c r="I22" s="23"/>
      <c r="J22" s="23"/>
      <c r="K22" s="24"/>
      <c r="L22" s="24"/>
      <c r="M22" s="24"/>
      <c r="N22" s="24"/>
      <c r="O22" s="24"/>
      <c r="P22" s="25"/>
      <c r="Q22" s="25"/>
      <c r="S22" s="6"/>
      <c r="T22" s="6"/>
      <c r="U22" s="7"/>
      <c r="V22" s="7"/>
      <c r="W22" s="7"/>
      <c r="X22" s="2"/>
    </row>
    <row r="23" spans="1:24" x14ac:dyDescent="0.25">
      <c r="A23" s="23" t="s">
        <v>47</v>
      </c>
      <c r="B23" s="24"/>
      <c r="C23" s="24"/>
      <c r="D23" s="24"/>
      <c r="E23" s="24"/>
      <c r="F23" s="23"/>
      <c r="G23" s="23"/>
      <c r="H23" s="23"/>
      <c r="I23" s="23"/>
      <c r="J23" s="23"/>
      <c r="K23" s="24"/>
      <c r="L23" s="24"/>
      <c r="M23" s="24"/>
      <c r="N23" s="24"/>
      <c r="O23" s="24"/>
      <c r="P23" s="25"/>
      <c r="Q23" s="25"/>
      <c r="S23" s="6"/>
      <c r="T23" s="6"/>
      <c r="U23" s="7"/>
      <c r="V23" s="7"/>
      <c r="W23" s="7"/>
      <c r="X23" s="2"/>
    </row>
    <row r="24" spans="1:24" x14ac:dyDescent="0.25">
      <c r="T24" s="4"/>
      <c r="U24" s="3"/>
      <c r="V24" s="3"/>
      <c r="W24" s="3"/>
      <c r="X24" s="2"/>
    </row>
    <row r="25" spans="1:24" x14ac:dyDescent="0.25">
      <c r="T25" s="4"/>
      <c r="U25" s="3"/>
      <c r="V25" s="3"/>
      <c r="W25" s="3"/>
      <c r="X25" s="2"/>
    </row>
    <row r="26" spans="1:24" x14ac:dyDescent="0.25">
      <c r="T26" s="4"/>
      <c r="U26" s="3"/>
      <c r="V26" s="3"/>
      <c r="W26" s="3"/>
      <c r="X26" s="2"/>
    </row>
    <row r="27" spans="1:24" x14ac:dyDescent="0.25">
      <c r="T27" s="4"/>
      <c r="U27" s="3"/>
      <c r="V27" s="3"/>
      <c r="W27" s="3"/>
      <c r="X27" s="2"/>
    </row>
    <row r="28" spans="1:24" x14ac:dyDescent="0.25">
      <c r="T28" s="4"/>
      <c r="U28" s="3"/>
      <c r="V28" s="3"/>
      <c r="W28" s="3"/>
      <c r="X28" s="2"/>
    </row>
    <row r="29" spans="1:24" x14ac:dyDescent="0.25">
      <c r="T29" s="4"/>
      <c r="U29" s="3"/>
      <c r="V29" s="3"/>
      <c r="W29" s="3"/>
      <c r="X29" s="2"/>
    </row>
    <row r="30" spans="1:24" x14ac:dyDescent="0.25">
      <c r="T30" s="4"/>
      <c r="U30" s="3"/>
      <c r="V30" s="3"/>
      <c r="W30" s="3"/>
      <c r="X30" s="2"/>
    </row>
    <row r="31" spans="1:24" x14ac:dyDescent="0.25">
      <c r="T31" s="4"/>
      <c r="U31" s="3"/>
      <c r="V31" s="3"/>
      <c r="W31" s="3"/>
      <c r="X31" s="2"/>
    </row>
    <row r="32" spans="1:24" x14ac:dyDescent="0.25">
      <c r="T32" s="4"/>
      <c r="U32" s="3"/>
      <c r="V32" s="3"/>
      <c r="W32" s="3"/>
      <c r="X32" s="2"/>
    </row>
    <row r="33" spans="20:24" x14ac:dyDescent="0.25">
      <c r="T33" s="4"/>
      <c r="U33" s="3"/>
      <c r="V33" s="3"/>
      <c r="W33" s="3"/>
      <c r="X33" s="2"/>
    </row>
    <row r="34" spans="20:24" x14ac:dyDescent="0.25">
      <c r="T34" s="4"/>
      <c r="U34" s="3"/>
      <c r="V34" s="3"/>
      <c r="W34" s="3"/>
      <c r="X34" s="2"/>
    </row>
    <row r="35" spans="20:24" x14ac:dyDescent="0.25">
      <c r="T35" s="4"/>
      <c r="U35" s="3"/>
      <c r="V35" s="3"/>
      <c r="W35" s="3"/>
      <c r="X35" s="2"/>
    </row>
    <row r="36" spans="20:24" x14ac:dyDescent="0.25">
      <c r="T36" s="4"/>
      <c r="U36" s="3"/>
      <c r="V36" s="3"/>
      <c r="W36" s="3"/>
      <c r="X36" s="2"/>
    </row>
    <row r="37" spans="20:24" x14ac:dyDescent="0.25">
      <c r="T37" s="4"/>
      <c r="U37" s="3"/>
      <c r="V37" s="3"/>
      <c r="W37" s="3"/>
      <c r="X37" s="2"/>
    </row>
    <row r="38" spans="20:24" x14ac:dyDescent="0.25">
      <c r="T38" s="4"/>
      <c r="U38" s="3"/>
      <c r="V38" s="3"/>
      <c r="W38" s="3"/>
      <c r="X38" s="2"/>
    </row>
  </sheetData>
  <mergeCells count="3">
    <mergeCell ref="A1:W1"/>
    <mergeCell ref="A2:W2"/>
    <mergeCell ref="A3:W3"/>
  </mergeCells>
  <printOptions horizontalCentered="1" verticalCentered="1"/>
  <pageMargins left="0.98425196850393704" right="0" top="0.39370078740157483" bottom="0.39370078740157483" header="0.78740157480314965" footer="0.78740157480314965"/>
  <pageSetup paperSize="5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COMERCIO EXT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2018-01-23T23:15:14Z</cp:lastPrinted>
  <dcterms:created xsi:type="dcterms:W3CDTF">2018-01-22T13:27:14Z</dcterms:created>
  <dcterms:modified xsi:type="dcterms:W3CDTF">2018-01-23T23:32:20Z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