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RWPZW60Z\"/>
    </mc:Choice>
  </mc:AlternateContent>
  <bookViews>
    <workbookView xWindow="240" yWindow="120" windowWidth="18060" windowHeight="7050"/>
  </bookViews>
  <sheets>
    <sheet name="GESTIÓN GENERAL " sheetId="1" r:id="rId1"/>
  </sheets>
  <definedNames>
    <definedName name="_xlnm.Print_Titles" localSheetId="0">'GESTIÓN GENERAL '!$5:$5</definedName>
  </definedNames>
  <calcPr calcId="152511"/>
</workbook>
</file>

<file path=xl/calcChain.xml><?xml version="1.0" encoding="utf-8"?>
<calcChain xmlns="http://schemas.openxmlformats.org/spreadsheetml/2006/main">
  <c r="W61" i="1" l="1"/>
  <c r="V61" i="1"/>
  <c r="U61" i="1"/>
  <c r="T61" i="1"/>
  <c r="T60" i="1"/>
  <c r="W59" i="1"/>
  <c r="V59" i="1"/>
  <c r="U59" i="1"/>
  <c r="T59" i="1"/>
  <c r="W58" i="1"/>
  <c r="V58" i="1"/>
  <c r="U58" i="1"/>
  <c r="T58" i="1"/>
  <c r="W57" i="1"/>
  <c r="V57" i="1"/>
  <c r="U57" i="1"/>
  <c r="T57" i="1"/>
  <c r="W56" i="1"/>
  <c r="V56" i="1"/>
  <c r="U56" i="1"/>
  <c r="T56" i="1"/>
  <c r="W55" i="1"/>
  <c r="V55" i="1"/>
  <c r="U55" i="1"/>
  <c r="T55" i="1"/>
  <c r="W54" i="1"/>
  <c r="V54" i="1"/>
  <c r="U54" i="1"/>
  <c r="T54" i="1"/>
  <c r="W53" i="1"/>
  <c r="V53" i="1"/>
  <c r="U53" i="1"/>
  <c r="T53" i="1"/>
  <c r="W52" i="1"/>
  <c r="V52" i="1"/>
  <c r="U52" i="1"/>
  <c r="T52" i="1"/>
  <c r="W51" i="1"/>
  <c r="V51" i="1"/>
  <c r="U51" i="1"/>
  <c r="T51" i="1"/>
  <c r="W50" i="1"/>
  <c r="V50" i="1"/>
  <c r="U50" i="1"/>
  <c r="T50" i="1"/>
  <c r="W49" i="1"/>
  <c r="V49" i="1"/>
  <c r="U49" i="1"/>
  <c r="T49" i="1"/>
  <c r="W48" i="1"/>
  <c r="V48" i="1"/>
  <c r="U48" i="1"/>
  <c r="T48" i="1"/>
  <c r="W47" i="1"/>
  <c r="V47" i="1"/>
  <c r="U47" i="1"/>
  <c r="T47" i="1"/>
  <c r="W46" i="1"/>
  <c r="V46" i="1"/>
  <c r="U46" i="1"/>
  <c r="T46" i="1"/>
  <c r="W45" i="1"/>
  <c r="V45" i="1"/>
  <c r="U45" i="1"/>
  <c r="T45" i="1"/>
  <c r="W44" i="1"/>
  <c r="V44" i="1"/>
  <c r="U44" i="1"/>
  <c r="T44" i="1"/>
  <c r="W43" i="1"/>
  <c r="V43" i="1"/>
  <c r="U43" i="1"/>
  <c r="T43" i="1"/>
  <c r="W42" i="1"/>
  <c r="V42" i="1"/>
  <c r="U42" i="1"/>
  <c r="T42" i="1"/>
  <c r="W41" i="1"/>
  <c r="V41" i="1"/>
  <c r="U41" i="1"/>
  <c r="T41" i="1"/>
  <c r="W40" i="1"/>
  <c r="V40" i="1"/>
  <c r="U40" i="1"/>
  <c r="T40" i="1"/>
  <c r="W39" i="1"/>
  <c r="V39" i="1"/>
  <c r="U39" i="1"/>
  <c r="T39" i="1"/>
  <c r="W37" i="1"/>
  <c r="V37" i="1"/>
  <c r="U37" i="1"/>
  <c r="T37" i="1"/>
  <c r="W36" i="1"/>
  <c r="V36" i="1"/>
  <c r="U36" i="1"/>
  <c r="T36" i="1"/>
  <c r="W35" i="1"/>
  <c r="V35" i="1"/>
  <c r="U35" i="1"/>
  <c r="T35" i="1"/>
  <c r="W34" i="1"/>
  <c r="V34" i="1"/>
  <c r="U34" i="1"/>
  <c r="T34" i="1"/>
  <c r="T32" i="1"/>
  <c r="W31" i="1"/>
  <c r="V31" i="1"/>
  <c r="U31" i="1"/>
  <c r="T31" i="1"/>
  <c r="W30" i="1"/>
  <c r="V30" i="1"/>
  <c r="U30" i="1"/>
  <c r="T30" i="1"/>
  <c r="W29" i="1"/>
  <c r="V29" i="1"/>
  <c r="U29" i="1"/>
  <c r="T29" i="1"/>
  <c r="W28" i="1"/>
  <c r="V28" i="1"/>
  <c r="U28" i="1"/>
  <c r="T28" i="1"/>
  <c r="W27" i="1"/>
  <c r="V27" i="1"/>
  <c r="U27" i="1"/>
  <c r="T27" i="1"/>
  <c r="W26" i="1"/>
  <c r="V26" i="1"/>
  <c r="U26" i="1"/>
  <c r="T26" i="1"/>
  <c r="W25" i="1"/>
  <c r="V25" i="1"/>
  <c r="U25" i="1"/>
  <c r="T25" i="1"/>
  <c r="W24" i="1"/>
  <c r="V24" i="1"/>
  <c r="U24" i="1"/>
  <c r="T24" i="1"/>
  <c r="W23" i="1"/>
  <c r="V23" i="1"/>
  <c r="U23" i="1"/>
  <c r="T23" i="1"/>
  <c r="W22" i="1"/>
  <c r="V22" i="1"/>
  <c r="U22" i="1"/>
  <c r="T22" i="1"/>
  <c r="W21" i="1"/>
  <c r="V21" i="1"/>
  <c r="U21" i="1"/>
  <c r="T21" i="1"/>
  <c r="W20" i="1"/>
  <c r="V20" i="1"/>
  <c r="U20" i="1"/>
  <c r="T20" i="1"/>
  <c r="W17" i="1"/>
  <c r="V17" i="1"/>
  <c r="U17" i="1"/>
  <c r="T17" i="1"/>
  <c r="W16" i="1"/>
  <c r="V16" i="1"/>
  <c r="U16" i="1"/>
  <c r="T16" i="1"/>
  <c r="W14" i="1"/>
  <c r="V14" i="1"/>
  <c r="U14" i="1"/>
  <c r="T14" i="1"/>
  <c r="W13" i="1"/>
  <c r="V13" i="1"/>
  <c r="U13" i="1"/>
  <c r="T13" i="1"/>
  <c r="W12" i="1"/>
  <c r="V12" i="1"/>
  <c r="U12" i="1"/>
  <c r="T12" i="1"/>
  <c r="T11" i="1"/>
  <c r="W10" i="1"/>
  <c r="V10" i="1"/>
  <c r="U10" i="1"/>
  <c r="T10" i="1"/>
  <c r="W9" i="1"/>
  <c r="V9" i="1"/>
  <c r="U9" i="1"/>
  <c r="T9" i="1"/>
  <c r="W8" i="1"/>
  <c r="V8" i="1"/>
  <c r="U8" i="1"/>
  <c r="T8" i="1"/>
  <c r="S38" i="1" l="1"/>
  <c r="R38" i="1"/>
  <c r="Q38" i="1"/>
  <c r="P38" i="1"/>
  <c r="O38" i="1"/>
  <c r="N38" i="1"/>
  <c r="M38" i="1"/>
  <c r="L38" i="1"/>
  <c r="K38" i="1"/>
  <c r="S33" i="1"/>
  <c r="R33" i="1"/>
  <c r="Q33" i="1"/>
  <c r="P33" i="1"/>
  <c r="O33" i="1"/>
  <c r="N33" i="1"/>
  <c r="M33" i="1"/>
  <c r="L33" i="1"/>
  <c r="K33" i="1"/>
  <c r="S19" i="1"/>
  <c r="R19" i="1"/>
  <c r="Q19" i="1"/>
  <c r="P19" i="1"/>
  <c r="O19" i="1"/>
  <c r="N19" i="1"/>
  <c r="T19" i="1" s="1"/>
  <c r="M19" i="1"/>
  <c r="L19" i="1"/>
  <c r="K19" i="1"/>
  <c r="S15" i="1"/>
  <c r="R15" i="1"/>
  <c r="Q15" i="1"/>
  <c r="P15" i="1"/>
  <c r="O15" i="1"/>
  <c r="N15" i="1"/>
  <c r="T15" i="1" s="1"/>
  <c r="M15" i="1"/>
  <c r="L15" i="1"/>
  <c r="K15" i="1"/>
  <c r="S7" i="1"/>
  <c r="R7" i="1"/>
  <c r="Q7" i="1"/>
  <c r="P7" i="1"/>
  <c r="O7" i="1"/>
  <c r="N7" i="1"/>
  <c r="M7" i="1"/>
  <c r="L7" i="1"/>
  <c r="K7" i="1"/>
  <c r="T33" i="1" l="1"/>
  <c r="T7" i="1"/>
  <c r="T38" i="1"/>
  <c r="W15" i="1"/>
  <c r="K18" i="1"/>
  <c r="K6" i="1" s="1"/>
  <c r="K62" i="1" s="1"/>
  <c r="U7" i="1"/>
  <c r="W33" i="1"/>
  <c r="U19" i="1"/>
  <c r="U38" i="1"/>
  <c r="V7" i="1"/>
  <c r="R18" i="1"/>
  <c r="V19" i="1"/>
  <c r="V38" i="1"/>
  <c r="W7" i="1"/>
  <c r="U15" i="1"/>
  <c r="W19" i="1"/>
  <c r="U33" i="1"/>
  <c r="W38" i="1"/>
  <c r="V15" i="1"/>
  <c r="V33" i="1"/>
  <c r="L18" i="1"/>
  <c r="L6" i="1" s="1"/>
  <c r="L62" i="1" s="1"/>
  <c r="O18" i="1"/>
  <c r="S18" i="1"/>
  <c r="N18" i="1"/>
  <c r="Q18" i="1"/>
  <c r="O6" i="1"/>
  <c r="O62" i="1" s="1"/>
  <c r="M18" i="1"/>
  <c r="M6" i="1" s="1"/>
  <c r="M62" i="1" s="1"/>
  <c r="P18" i="1"/>
  <c r="P6" i="1" s="1"/>
  <c r="P62" i="1" s="1"/>
  <c r="Q6" i="1"/>
  <c r="T18" i="1" l="1"/>
  <c r="V18" i="1"/>
  <c r="Q62" i="1"/>
  <c r="N6" i="1"/>
  <c r="R6" i="1"/>
  <c r="U18" i="1"/>
  <c r="S6" i="1"/>
  <c r="W18" i="1"/>
  <c r="R62" i="1" l="1"/>
  <c r="V6" i="1"/>
  <c r="S62" i="1"/>
  <c r="W6" i="1"/>
  <c r="N62" i="1"/>
  <c r="T62" i="1" s="1"/>
  <c r="T6" i="1"/>
  <c r="U6" i="1"/>
  <c r="V62" i="1" l="1"/>
  <c r="U62" i="1"/>
  <c r="W62" i="1"/>
</calcChain>
</file>

<file path=xl/sharedStrings.xml><?xml version="1.0" encoding="utf-8"?>
<sst xmlns="http://schemas.openxmlformats.org/spreadsheetml/2006/main" count="506" uniqueCount="134">
  <si>
    <t/>
  </si>
  <si>
    <t>TIPO</t>
  </si>
  <si>
    <t>CTA</t>
  </si>
  <si>
    <t>SUB
CTA</t>
  </si>
  <si>
    <t>OBJ</t>
  </si>
  <si>
    <t>ORD</t>
  </si>
  <si>
    <t>SOR
ORD</t>
  </si>
  <si>
    <t>FUENTE</t>
  </si>
  <si>
    <t>REC</t>
  </si>
  <si>
    <t>SIT</t>
  </si>
  <si>
    <t>DESCRIPCION</t>
  </si>
  <si>
    <t>A</t>
  </si>
  <si>
    <t>1</t>
  </si>
  <si>
    <t>0</t>
  </si>
  <si>
    <t>Nación</t>
  </si>
  <si>
    <t>10</t>
  </si>
  <si>
    <t>CSF</t>
  </si>
  <si>
    <t>SUELDOS DE PERSONAL DE NOMINA</t>
  </si>
  <si>
    <t>4</t>
  </si>
  <si>
    <t>PRIMA TECNICA</t>
  </si>
  <si>
    <t>5</t>
  </si>
  <si>
    <t>OTROS</t>
  </si>
  <si>
    <t>8</t>
  </si>
  <si>
    <t>OTROS GASTOS PERSONALES - DISTRIBUCION PREVIO CONCEPTO DGPPN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</si>
  <si>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</si>
  <si>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</si>
  <si>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</si>
  <si>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</si>
  <si>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</si>
  <si>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</si>
  <si>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</si>
  <si>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</si>
  <si>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11</t>
  </si>
  <si>
    <t>SSF</t>
  </si>
  <si>
    <t>CUOTA DE AUDITAJE CONTRANAL</t>
  </si>
  <si>
    <t>61</t>
  </si>
  <si>
    <t>COMITE GLOBAL DE PREFERENCIAS COMERCIALES ENTRE PAISES EN DESARROLLO (LEY 8 DE 1992)</t>
  </si>
  <si>
    <t>80</t>
  </si>
  <si>
    <t>ORGANIZACION MUNDIAL DEL COMERCIO. OMC. (LEY 170/94)</t>
  </si>
  <si>
    <t>95</t>
  </si>
  <si>
    <t>ORGANIZACION MUNDIAL DE TURISMO O.M.T. (LEY 63 DE 1989)</t>
  </si>
  <si>
    <t>98</t>
  </si>
  <si>
    <t>SECRETARIA GENERAL DE LA COMUNIDAD ANDINA. (LEY 8 DE 1973)</t>
  </si>
  <si>
    <t>110</t>
  </si>
  <si>
    <t>TRIBUNAL DE JUSTICIA DE LA COMUNIDAD ANDINA. (LEY 17 DE 1980)</t>
  </si>
  <si>
    <t>BONOS PENSIONALES</t>
  </si>
  <si>
    <t>CUOTAS PARTES PENSIONALES</t>
  </si>
  <si>
    <t>25</t>
  </si>
  <si>
    <t>MESADAS PENSIONALES CONCESION DE SALINAS</t>
  </si>
  <si>
    <t>51</t>
  </si>
  <si>
    <t>MESADAS PENSIONALES – ZONAS FRANCAS</t>
  </si>
  <si>
    <t>MESADAS PENSIONALES ALCALIS DE COLOMBIA LTDA EN LIQUIDACIÓN</t>
  </si>
  <si>
    <t>6</t>
  </si>
  <si>
    <t>SENTENCIAS Y CONCILIACIONES</t>
  </si>
  <si>
    <t>26</t>
  </si>
  <si>
    <t>PROVISION PARA GASTOS INSTITUCIONALES Y/O SECTORIALES CONTINGENTES - PREVIO CONCEPTO DGPPN</t>
  </si>
  <si>
    <t>23</t>
  </si>
  <si>
    <t>TRANSFERENCIA DE RECURSOS AL PATRIMONIO AUTONOMO FIDEICOMISO DE PROMOCION DE EXPORTACIONES - PROEXPORT. ARTICULO 33 LEY 1328 DE 2009</t>
  </si>
  <si>
    <t>28</t>
  </si>
  <si>
    <t>TRANSFERENCIA DE RECURSOS A BANCOLDEX CON DESTINO A LA MODERNIZACION EMPRESARIAL. ARTICULO 2 DE LA LEY 1450 DE 2011 Y 113 DE LA LEY 795 DE 2003</t>
  </si>
  <si>
    <t>29</t>
  </si>
  <si>
    <t>TRANSFERENCIA DE RECURSOS A BANCOLDEX CON DESTINO AL PROGRAMA UNIDAD DE DESARROLLO E INNOVACION. ARTICULO 46 DE LA LEY 1450 DE 2011 Y 113 DE LA LEY 795 DE 2003</t>
  </si>
  <si>
    <t>32</t>
  </si>
  <si>
    <t>TRANSFERENCIA DE RECURSOS AL FONDO FILMICO COLOMBIA (FFC) - LEY 1556 DE 2012</t>
  </si>
  <si>
    <t>C</t>
  </si>
  <si>
    <t>223</t>
  </si>
  <si>
    <t>200</t>
  </si>
  <si>
    <t>FORTALECIMIENTO INSTITUCIONAL A TRAVÉS DE LA ARTICULACIÓN DE LOS PROCESOS CON LA INFRAESTRUCTURA TECNOLÓGICA Y DE INFORMACIÓN PARA EL MINISTERIO DE COMERCIO, INDUSTRIA Y TURISMO.</t>
  </si>
  <si>
    <t>310</t>
  </si>
  <si>
    <t>111</t>
  </si>
  <si>
    <t>APOYO A LA POLITICA DE CONSOLIDACION DE LAS MICRO PEQUEÑAS Y MEDIANAS EMPRESAS A NIVEL NACIONAL</t>
  </si>
  <si>
    <t>112</t>
  </si>
  <si>
    <t>ADMINISTRACIÓN DEL SUBSISTEMA NACIONAL DE LA CALIDAD.</t>
  </si>
  <si>
    <t>202</t>
  </si>
  <si>
    <t>113</t>
  </si>
  <si>
    <t>APOYO A LA POLÍTICA DE FORMALIZACIÓN EMPRESARIAL EN COLOMBIA</t>
  </si>
  <si>
    <t>520</t>
  </si>
  <si>
    <t>APOYO  TECNICO A LA POLITICA DE EMPRENDIMIENTO EN COLOMBIA</t>
  </si>
  <si>
    <t>7</t>
  </si>
  <si>
    <t>IMPLANTACION Y DIFUSION DE UN NUEVO SISTEMA  DE CONTABILIDAD CON REFERENTE INTERNACIONAL A NIVEL NACIONAL</t>
  </si>
  <si>
    <t>IMPLEMENTACIÓN DE UNA ESTRATEGIA PARA PROMOVER EL CRECIMIENTO Y FORTALECIMIENTO DE LAS MICRO Y PEQUEÑAS EMPRESAS CON BASE EN EL APROVECHAMIENTO DEL MERCADO NACIONAL</t>
  </si>
  <si>
    <t>14</t>
  </si>
  <si>
    <t>APOYO A LA TRANSFORMACION PRODUCTIVA DE SECTORES DE LA ECONOMIA PARA INCREMENTAR SU PRODUCTIVIDAD Y COMPETITIVIDAD A NIVEL NACIONAL</t>
  </si>
  <si>
    <t>15</t>
  </si>
  <si>
    <t>APLICACIÓN  Y CONVERGENCIA HACIA ESTANDARES INTERNACIONALES DE INFORMACION FINANCIERA Y DE ASEGURAMIENTO DE LA INFORMACION A NIVEL NACIONAL</t>
  </si>
  <si>
    <t>16</t>
  </si>
  <si>
    <t>APOYO AL SECTOR LACTEO PARA LA COMPETITIVIDAD FRENTE A LOS RETOS DE TRATADOS DE LIBRE COMERCIO EN COLOMBIA</t>
  </si>
  <si>
    <t>Propios</t>
  </si>
  <si>
    <t>17</t>
  </si>
  <si>
    <t>IMPLEMENTACIÓN ACCIÓNES QUE CONTRIBUYAN AL MEJORAMIENTO DE LA PRODUCTIVIDAD Y COMPETITIVIDAD NACIONAL</t>
  </si>
  <si>
    <t>201</t>
  </si>
  <si>
    <t>APOYO A PROYECTOS DEL FONDO DE MODERNIZACIÓN E INNOVACIÓN PARA LAS MICRO, PEQUEÑAS Y MEDIANAS EMPRESAS EN COLOMBIA</t>
  </si>
  <si>
    <t>FORTALECIMIENTO A LA POLITICA DE GENERACIÓN DE INGRESOS PARA GRUPOS DE ESPECIAL PROTECCION CONSTITUCIONAL A NIVEL NACIONAL</t>
  </si>
  <si>
    <t>205</t>
  </si>
  <si>
    <t>IMPLANTACIÓN DE LA POLÍTICA DE INSERCIÓN EFECTIVA DE COLOMBIA EN LOS MERCADOS INTERNACIONALES</t>
  </si>
  <si>
    <t>IMPLEMENTACIÓN DE LA POLÍTICA DE PRODUCTIVIDAD Y COMPETITIVIDAD A TRAVÉS DE LAS COMISIONES REGIONALES DE COMPETITIVIDAD A NIVEL NACIONAL</t>
  </si>
  <si>
    <t>206</t>
  </si>
  <si>
    <t>APOYO A LA PROMOCION Y COMPETITIVIDAD TURISTICA LEY 1101 DE 2006 ANIVEL NACIONAL</t>
  </si>
  <si>
    <t>APOYO PARA EL DISEÑO CONSTRUCCION Y DOTACION DEL CENTRO DE EVENTOS Y EXPOSICIONES PUERTA DE ORO EN BARRANQUILLA DEPARTAMENTO DEL ATLANTICO</t>
  </si>
  <si>
    <t>13</t>
  </si>
  <si>
    <t>ASISTENCIA A LA PROMOCIÓN Y COMPETITIVIDAD TURÍSTICA A NIVEL NACIONAL</t>
  </si>
  <si>
    <t>610</t>
  </si>
  <si>
    <t>IMPLEMENTACION DE LA ESTRATEGIA DE INNOVACION EMPRESARIAL A NIVEL NACIONAL</t>
  </si>
  <si>
    <t xml:space="preserve">GASTOS PERSONALES </t>
  </si>
  <si>
    <t xml:space="preserve">GASTOS DE FUNCIONAMIENTO </t>
  </si>
  <si>
    <t xml:space="preserve">GASTOS GENERALES </t>
  </si>
  <si>
    <t>TRANSFERENCIAS CORRIENTES</t>
  </si>
  <si>
    <t xml:space="preserve">TRANSFERENCIAS. </t>
  </si>
  <si>
    <t xml:space="preserve">TRANSFERENCIAS DE CAPITAL </t>
  </si>
  <si>
    <t xml:space="preserve">MINISTERIO DE COMERCIO INDUSTRIA Y TURISMO </t>
  </si>
  <si>
    <t xml:space="preserve">UNIDAD EJECUTORA 3501-01 GESTIÓN GENERAL </t>
  </si>
  <si>
    <t>APR. INICIAL ($)</t>
  </si>
  <si>
    <t>APR. ADICIONADA ($)</t>
  </si>
  <si>
    <t>APR. REDUCIDA ($)</t>
  </si>
  <si>
    <t>APR. VIGENTE ($)</t>
  </si>
  <si>
    <t>CDP ($)</t>
  </si>
  <si>
    <t>APR. DISPONIBLE ($)</t>
  </si>
  <si>
    <t>COMPROMISO ($)</t>
  </si>
  <si>
    <t>OBLIGACION ($)</t>
  </si>
  <si>
    <t>PAGOS ($)</t>
  </si>
  <si>
    <t>APROPIACION SIN COMPROMETER ($)</t>
  </si>
  <si>
    <t>COMP/ APR  (%)</t>
  </si>
  <si>
    <t>OBLIG/ APR (%)</t>
  </si>
  <si>
    <t>PAGO/ APR (%)</t>
  </si>
  <si>
    <t>Fuente :Sistema Integrado de Información Financiera SIIF Nación</t>
  </si>
  <si>
    <t>Nota5:Decreto No. 2088 de Diciembre 21 de 2016 "Por el cual se reduce unas apropiaciones en el Presupuesto General de la Nación de la vigencia fiscal 2016 y se dictan otras disposiciones"</t>
  </si>
  <si>
    <t>GEN: EN 23 DE 2017</t>
  </si>
  <si>
    <t xml:space="preserve">TOTAL EJECUCIÓN PRESUPUESTAL ACUMULADA - UNIDAD EJECUTORA 3501-01 GESTIÓN GENERAL </t>
  </si>
  <si>
    <t>Nota1:Ley No.1769 del 24 de Noviembre de 2015 " Por la cual se decreta el presupuesto de rentas y recursos de capital y ley de apropiaciones para la Vigencia Fiscal del 1° de Enero al 31 de Diciembre de 2016"</t>
  </si>
  <si>
    <t>Nota3: Decreto No. 378 del 4 de Marzo de  2016 "Por el cual se aplazan unas apropiaciones en el Presupuesto General de la Nación para la vigencia fiscal de 2016 y se dictan otras disposiciones"</t>
  </si>
  <si>
    <t>Nota4:Decreto No. 1445 del 8 de Septiembre de 2016 " Por el cual se modifica el detalle del aplazamiento contenido en el Decreto 378 del 4 de Marzo de 2016"</t>
  </si>
  <si>
    <t>Nota2: Decreto No. 2550 del 30 de Diciembre de 2015 " Por el cual se liquida el Presupuesto General de La Nación para la vigencia fiscal de 2016, se detallan las apropiaciones y se clasifican y definen los gastos "</t>
  </si>
  <si>
    <t>GASTOS DE INVERSIÓN</t>
  </si>
  <si>
    <t xml:space="preserve">INFORME DE EJECUCIÓN PRESUPUESTAL ACUMULADA CON CORTE AL 31 DE DICIEMBRE DE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</si>
</sst>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11"/>
      <name val="Tahoma"/>
      <family val="2"/>
    </font>
    <font>
      <b/>
      <sz val="11"/>
      <color rgb="FF000000"/>
      <name val="Tahoma"/>
      <family val="2"/>
    </font>
    <font>
      <sz val="11"/>
      <name val="Calibri"/>
      <family val="2"/>
    </font>
    <font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ck">
        <color rgb="FFD3D3D3"/>
      </left>
      <right style="thick">
        <color rgb="FFD3D3D3"/>
      </right>
      <top style="thick">
        <color rgb="FFD3D3D3"/>
      </top>
      <bottom/>
      <diagonal/>
    </border>
  </borders>
  <cellStyleXfs count="1">
    <xf numFmtId="0" fontId="0" fillId="0" borderId="0"/>
  </cellStyleXfs>
  <cellXfs count="4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165" fontId="4" fillId="0" borderId="1" xfId="0" applyNumberFormat="1" applyFont="1" applyFill="1" applyBorder="1" applyAlignment="1">
      <alignment horizontal="center" vertical="center" wrapText="1" readingOrder="1"/>
    </xf>
    <xf numFmtId="165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165" fontId="5" fillId="3" borderId="1" xfId="0" applyNumberFormat="1" applyFont="1" applyFill="1" applyBorder="1" applyAlignment="1">
      <alignment horizontal="right" vertical="center" wrapText="1"/>
    </xf>
    <xf numFmtId="10" fontId="5" fillId="3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>
      <alignment horizontal="right" vertical="center" wrapText="1"/>
    </xf>
    <xf numFmtId="10" fontId="8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readingOrder="1"/>
    </xf>
    <xf numFmtId="0" fontId="9" fillId="0" borderId="0" xfId="0" applyFont="1" applyFill="1" applyBorder="1"/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165" fontId="5" fillId="0" borderId="2" xfId="0" applyNumberFormat="1" applyFont="1" applyFill="1" applyBorder="1" applyAlignment="1">
      <alignment horizontal="right" vertical="center" wrapText="1"/>
    </xf>
    <xf numFmtId="10" fontId="5" fillId="0" borderId="2" xfId="0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NumberFormat="1" applyFont="1" applyFill="1" applyBorder="1" applyAlignment="1">
      <alignment horizontal="left" vertical="center" wrapText="1" readingOrder="1"/>
    </xf>
    <xf numFmtId="164" fontId="3" fillId="2" borderId="0" xfId="0" applyNumberFormat="1" applyFont="1" applyFill="1" applyBorder="1" applyAlignment="1">
      <alignment horizontal="right" vertical="center" wrapText="1" readingOrder="1"/>
    </xf>
    <xf numFmtId="165" fontId="5" fillId="2" borderId="0" xfId="0" applyNumberFormat="1" applyFont="1" applyFill="1" applyBorder="1" applyAlignment="1">
      <alignment horizontal="right" vertical="center" wrapText="1"/>
    </xf>
    <xf numFmtId="10" fontId="5" fillId="2" borderId="0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Continuous" vertical="center" wrapText="1"/>
    </xf>
    <xf numFmtId="165" fontId="10" fillId="0" borderId="1" xfId="0" applyNumberFormat="1" applyFont="1" applyFill="1" applyBorder="1" applyAlignment="1">
      <alignment horizontal="right" vertical="center" wrapText="1"/>
    </xf>
    <xf numFmtId="10" fontId="10" fillId="0" borderId="1" xfId="0" applyNumberFormat="1" applyFont="1" applyFill="1" applyBorder="1" applyAlignment="1">
      <alignment horizontal="right" vertical="center" wrapText="1"/>
    </xf>
    <xf numFmtId="165" fontId="10" fillId="2" borderId="1" xfId="0" applyNumberFormat="1" applyFont="1" applyFill="1" applyBorder="1" applyAlignment="1">
      <alignment horizontal="right" vertical="center" wrapText="1"/>
    </xf>
    <xf numFmtId="10" fontId="10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8"/>
  <sheetViews>
    <sheetView showGridLines="0" tabSelected="1" workbookViewId="0">
      <selection activeCell="A3" sqref="A3:W3"/>
    </sheetView>
  </sheetViews>
  <sheetFormatPr baseColWidth="10" defaultRowHeight="15" x14ac:dyDescent="0.25"/>
  <cols>
    <col min="1" max="6" width="5.42578125" customWidth="1"/>
    <col min="7" max="7" width="9.5703125" customWidth="1"/>
    <col min="8" max="8" width="4.85546875" customWidth="1"/>
    <col min="9" max="9" width="6" customWidth="1"/>
    <col min="10" max="10" width="27.5703125" customWidth="1"/>
    <col min="11" max="11" width="17" customWidth="1"/>
    <col min="12" max="12" width="16.85546875" customWidth="1"/>
    <col min="13" max="13" width="17.140625" customWidth="1"/>
    <col min="14" max="14" width="16" customWidth="1"/>
    <col min="15" max="15" width="18.85546875" customWidth="1"/>
    <col min="16" max="16" width="16.28515625" customWidth="1"/>
    <col min="17" max="17" width="18" customWidth="1"/>
    <col min="18" max="18" width="16.5703125" customWidth="1"/>
    <col min="19" max="19" width="17" customWidth="1"/>
    <col min="20" max="20" width="15.140625" customWidth="1"/>
    <col min="21" max="21" width="7.7109375" customWidth="1"/>
    <col min="22" max="22" width="7.42578125" customWidth="1"/>
    <col min="23" max="23" width="8.140625" customWidth="1"/>
  </cols>
  <sheetData>
    <row r="1" spans="1:23" x14ac:dyDescent="0.25">
      <c r="A1" s="39" t="s">
        <v>109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5">
      <c r="A2" s="39" t="s">
        <v>133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5">
      <c r="A3" s="39" t="s">
        <v>110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U4" s="18" t="s">
        <v>126</v>
      </c>
    </row>
    <row r="5" spans="1:23" ht="35.1" customHeight="1" thickTop="1" thickBot="1" x14ac:dyDescent="0.3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111</v>
      </c>
      <c r="L5" s="9" t="s">
        <v>112</v>
      </c>
      <c r="M5" s="9" t="s">
        <v>113</v>
      </c>
      <c r="N5" s="9" t="s">
        <v>114</v>
      </c>
      <c r="O5" s="9" t="s">
        <v>115</v>
      </c>
      <c r="P5" s="9" t="s">
        <v>116</v>
      </c>
      <c r="Q5" s="9" t="s">
        <v>117</v>
      </c>
      <c r="R5" s="9" t="s">
        <v>118</v>
      </c>
      <c r="S5" s="9" t="s">
        <v>119</v>
      </c>
      <c r="T5" s="33" t="s">
        <v>120</v>
      </c>
      <c r="U5" s="33" t="s">
        <v>121</v>
      </c>
      <c r="V5" s="33" t="s">
        <v>122</v>
      </c>
      <c r="W5" s="33" t="s">
        <v>123</v>
      </c>
    </row>
    <row r="6" spans="1:23" ht="35.1" customHeight="1" thickTop="1" thickBot="1" x14ac:dyDescent="0.3">
      <c r="A6" s="5" t="s">
        <v>11</v>
      </c>
      <c r="B6" s="5"/>
      <c r="C6" s="5"/>
      <c r="D6" s="5"/>
      <c r="E6" s="5"/>
      <c r="F6" s="5"/>
      <c r="G6" s="5"/>
      <c r="H6" s="5"/>
      <c r="I6" s="5"/>
      <c r="J6" s="5" t="s">
        <v>104</v>
      </c>
      <c r="K6" s="6">
        <f>+K7+K15+K18</f>
        <v>305016997855</v>
      </c>
      <c r="L6" s="6">
        <f t="shared" ref="L6:S6" si="0">+L7+L15+L18</f>
        <v>63399013554.849998</v>
      </c>
      <c r="M6" s="6">
        <f t="shared" si="0"/>
        <v>23933756252.849998</v>
      </c>
      <c r="N6" s="6">
        <f t="shared" si="0"/>
        <v>344482255157</v>
      </c>
      <c r="O6" s="6">
        <f t="shared" si="0"/>
        <v>343407619686.56</v>
      </c>
      <c r="P6" s="6">
        <f t="shared" si="0"/>
        <v>1074635470.4400001</v>
      </c>
      <c r="Q6" s="6">
        <f t="shared" si="0"/>
        <v>342453241048.33997</v>
      </c>
      <c r="R6" s="6">
        <f t="shared" si="0"/>
        <v>334325097264.83997</v>
      </c>
      <c r="S6" s="6">
        <f t="shared" si="0"/>
        <v>321536287232.81006</v>
      </c>
      <c r="T6" s="34">
        <f t="shared" ref="T6:T37" si="1">+N6-Q6</f>
        <v>2029014108.6600342</v>
      </c>
      <c r="U6" s="35">
        <f>+Q6/N6</f>
        <v>0.99410996044561051</v>
      </c>
      <c r="V6" s="35">
        <f>+R6/N6</f>
        <v>0.97051471377667675</v>
      </c>
      <c r="W6" s="35">
        <f>+S6/N6</f>
        <v>0.93338998575200294</v>
      </c>
    </row>
    <row r="7" spans="1:23" ht="35.1" customHeight="1" thickTop="1" thickBot="1" x14ac:dyDescent="0.3">
      <c r="A7" s="9" t="s">
        <v>11</v>
      </c>
      <c r="B7" s="9">
        <v>1</v>
      </c>
      <c r="C7" s="9"/>
      <c r="D7" s="9"/>
      <c r="E7" s="9"/>
      <c r="F7" s="9"/>
      <c r="G7" s="9"/>
      <c r="H7" s="9"/>
      <c r="I7" s="9"/>
      <c r="J7" s="12" t="s">
        <v>103</v>
      </c>
      <c r="K7" s="13">
        <f>SUM(K8:K14)</f>
        <v>37951130000</v>
      </c>
      <c r="L7" s="13">
        <f t="shared" ref="L7:S7" si="2">SUM(L8:L14)</f>
        <v>9288000000</v>
      </c>
      <c r="M7" s="13">
        <f t="shared" si="2"/>
        <v>5598560471</v>
      </c>
      <c r="N7" s="13">
        <f t="shared" si="2"/>
        <v>41640569529</v>
      </c>
      <c r="O7" s="13">
        <f t="shared" si="2"/>
        <v>41587383812.830002</v>
      </c>
      <c r="P7" s="13">
        <f t="shared" si="2"/>
        <v>53185716.170000002</v>
      </c>
      <c r="Q7" s="13">
        <f t="shared" si="2"/>
        <v>41045890957.540001</v>
      </c>
      <c r="R7" s="13">
        <f t="shared" si="2"/>
        <v>41045890957.540001</v>
      </c>
      <c r="S7" s="13">
        <f t="shared" si="2"/>
        <v>39565323314.369995</v>
      </c>
      <c r="T7" s="36">
        <f t="shared" si="1"/>
        <v>594678571.45999908</v>
      </c>
      <c r="U7" s="37">
        <f>+Q7/N7</f>
        <v>0.98571876950324022</v>
      </c>
      <c r="V7" s="37">
        <f>+R7/N7</f>
        <v>0.98571876950324022</v>
      </c>
      <c r="W7" s="37">
        <f>+S7/N7</f>
        <v>0.95016287629820417</v>
      </c>
    </row>
    <row r="8" spans="1:23" ht="35.1" customHeight="1" thickTop="1" thickBot="1" x14ac:dyDescent="0.3">
      <c r="A8" s="2" t="s">
        <v>11</v>
      </c>
      <c r="B8" s="2" t="s">
        <v>12</v>
      </c>
      <c r="C8" s="2" t="s">
        <v>13</v>
      </c>
      <c r="D8" s="2" t="s">
        <v>12</v>
      </c>
      <c r="E8" s="2" t="s">
        <v>12</v>
      </c>
      <c r="F8" s="2"/>
      <c r="G8" s="2" t="s">
        <v>14</v>
      </c>
      <c r="H8" s="2" t="s">
        <v>15</v>
      </c>
      <c r="I8" s="2" t="s">
        <v>16</v>
      </c>
      <c r="J8" s="3" t="s">
        <v>17</v>
      </c>
      <c r="K8" s="4">
        <v>12135500000</v>
      </c>
      <c r="L8" s="4">
        <v>146000000</v>
      </c>
      <c r="M8" s="4">
        <v>0</v>
      </c>
      <c r="N8" s="4">
        <v>12281500000</v>
      </c>
      <c r="O8" s="4">
        <v>12277228559.110001</v>
      </c>
      <c r="P8" s="4">
        <v>4271440.8899999997</v>
      </c>
      <c r="Q8" s="4">
        <v>12192692330.59</v>
      </c>
      <c r="R8" s="4">
        <v>12192692330.59</v>
      </c>
      <c r="S8" s="4">
        <v>12192692330.59</v>
      </c>
      <c r="T8" s="7">
        <f t="shared" si="1"/>
        <v>88807669.409999847</v>
      </c>
      <c r="U8" s="8">
        <f>+Q8/N8</f>
        <v>0.99276898836379923</v>
      </c>
      <c r="V8" s="8">
        <f>+R8/N8</f>
        <v>0.99276898836379923</v>
      </c>
      <c r="W8" s="8">
        <f>+S8/N8</f>
        <v>0.99276898836379923</v>
      </c>
    </row>
    <row r="9" spans="1:23" ht="35.1" customHeight="1" thickTop="1" thickBot="1" x14ac:dyDescent="0.3">
      <c r="A9" s="2" t="s">
        <v>11</v>
      </c>
      <c r="B9" s="2" t="s">
        <v>12</v>
      </c>
      <c r="C9" s="2" t="s">
        <v>13</v>
      </c>
      <c r="D9" s="2" t="s">
        <v>12</v>
      </c>
      <c r="E9" s="2" t="s">
        <v>18</v>
      </c>
      <c r="F9" s="2"/>
      <c r="G9" s="2" t="s">
        <v>14</v>
      </c>
      <c r="H9" s="2" t="s">
        <v>15</v>
      </c>
      <c r="I9" s="2" t="s">
        <v>16</v>
      </c>
      <c r="J9" s="3" t="s">
        <v>19</v>
      </c>
      <c r="K9" s="4">
        <v>2197300000</v>
      </c>
      <c r="L9" s="4">
        <v>85250000</v>
      </c>
      <c r="M9" s="4">
        <v>0</v>
      </c>
      <c r="N9" s="4">
        <v>2282550000</v>
      </c>
      <c r="O9" s="4">
        <v>2282550000</v>
      </c>
      <c r="P9" s="4">
        <v>0</v>
      </c>
      <c r="Q9" s="4">
        <v>2247467939.4899998</v>
      </c>
      <c r="R9" s="4">
        <v>2247467939.4899998</v>
      </c>
      <c r="S9" s="4">
        <v>2247467939.4899998</v>
      </c>
      <c r="T9" s="7">
        <f t="shared" si="1"/>
        <v>35082060.510000229</v>
      </c>
      <c r="U9" s="8">
        <f>+Q9/N9</f>
        <v>0.984630321127686</v>
      </c>
      <c r="V9" s="8">
        <f>+R9/N9</f>
        <v>0.984630321127686</v>
      </c>
      <c r="W9" s="8">
        <f>+S9/N9</f>
        <v>0.984630321127686</v>
      </c>
    </row>
    <row r="10" spans="1:23" ht="35.1" customHeight="1" thickTop="1" thickBot="1" x14ac:dyDescent="0.3">
      <c r="A10" s="2" t="s">
        <v>11</v>
      </c>
      <c r="B10" s="2" t="s">
        <v>12</v>
      </c>
      <c r="C10" s="2" t="s">
        <v>13</v>
      </c>
      <c r="D10" s="2" t="s">
        <v>12</v>
      </c>
      <c r="E10" s="2" t="s">
        <v>20</v>
      </c>
      <c r="F10" s="2"/>
      <c r="G10" s="2" t="s">
        <v>14</v>
      </c>
      <c r="H10" s="2" t="s">
        <v>15</v>
      </c>
      <c r="I10" s="2" t="s">
        <v>16</v>
      </c>
      <c r="J10" s="3" t="s">
        <v>21</v>
      </c>
      <c r="K10" s="4">
        <v>7286600000</v>
      </c>
      <c r="L10" s="4">
        <v>3807383602</v>
      </c>
      <c r="M10" s="4">
        <v>0</v>
      </c>
      <c r="N10" s="4">
        <v>11093983602</v>
      </c>
      <c r="O10" s="4">
        <v>11084199611.879999</v>
      </c>
      <c r="P10" s="4">
        <v>9783990.1199999992</v>
      </c>
      <c r="Q10" s="4">
        <v>10933329942.530001</v>
      </c>
      <c r="R10" s="4">
        <v>10933329942.530001</v>
      </c>
      <c r="S10" s="4">
        <v>10933329942.530001</v>
      </c>
      <c r="T10" s="7">
        <f t="shared" si="1"/>
        <v>160653659.46999931</v>
      </c>
      <c r="U10" s="8">
        <f>+Q10/N10</f>
        <v>0.98551884830251268</v>
      </c>
      <c r="V10" s="8">
        <f>+R10/N10</f>
        <v>0.98551884830251268</v>
      </c>
      <c r="W10" s="8">
        <f>+S10/N10</f>
        <v>0.98551884830251268</v>
      </c>
    </row>
    <row r="11" spans="1:23" ht="35.1" customHeight="1" thickTop="1" thickBot="1" x14ac:dyDescent="0.3">
      <c r="A11" s="2" t="s">
        <v>11</v>
      </c>
      <c r="B11" s="2" t="s">
        <v>12</v>
      </c>
      <c r="C11" s="2" t="s">
        <v>13</v>
      </c>
      <c r="D11" s="2" t="s">
        <v>12</v>
      </c>
      <c r="E11" s="2" t="s">
        <v>22</v>
      </c>
      <c r="F11" s="2"/>
      <c r="G11" s="2" t="s">
        <v>14</v>
      </c>
      <c r="H11" s="2" t="s">
        <v>15</v>
      </c>
      <c r="I11" s="2" t="s">
        <v>16</v>
      </c>
      <c r="J11" s="3" t="s">
        <v>23</v>
      </c>
      <c r="K11" s="4">
        <v>0</v>
      </c>
      <c r="L11" s="4">
        <v>4644000000</v>
      </c>
      <c r="M11" s="4">
        <v>4644000000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7">
        <f t="shared" si="1"/>
        <v>0</v>
      </c>
      <c r="U11" s="8">
        <v>0</v>
      </c>
      <c r="V11" s="8">
        <v>0</v>
      </c>
      <c r="W11" s="8">
        <v>0</v>
      </c>
    </row>
    <row r="12" spans="1:23" ht="35.1" customHeight="1" thickTop="1" thickBot="1" x14ac:dyDescent="0.3">
      <c r="A12" s="2" t="s">
        <v>11</v>
      </c>
      <c r="B12" s="2" t="s">
        <v>12</v>
      </c>
      <c r="C12" s="2" t="s">
        <v>13</v>
      </c>
      <c r="D12" s="2" t="s">
        <v>12</v>
      </c>
      <c r="E12" s="2" t="s">
        <v>24</v>
      </c>
      <c r="F12" s="2"/>
      <c r="G12" s="2" t="s">
        <v>14</v>
      </c>
      <c r="H12" s="2" t="s">
        <v>15</v>
      </c>
      <c r="I12" s="2" t="s">
        <v>16</v>
      </c>
      <c r="J12" s="3" t="s">
        <v>25</v>
      </c>
      <c r="K12" s="4">
        <v>552400000</v>
      </c>
      <c r="L12" s="4">
        <v>0</v>
      </c>
      <c r="M12" s="4">
        <v>0</v>
      </c>
      <c r="N12" s="4">
        <v>552400000</v>
      </c>
      <c r="O12" s="4">
        <v>552400000</v>
      </c>
      <c r="P12" s="4">
        <v>0</v>
      </c>
      <c r="Q12" s="4">
        <v>505495697.73000002</v>
      </c>
      <c r="R12" s="4">
        <v>505495697.73000002</v>
      </c>
      <c r="S12" s="4">
        <v>468757779.73000002</v>
      </c>
      <c r="T12" s="7">
        <f t="shared" si="1"/>
        <v>46904302.269999981</v>
      </c>
      <c r="U12" s="8">
        <f t="shared" ref="U12:U31" si="3">+Q12/N12</f>
        <v>0.91508996692614053</v>
      </c>
      <c r="V12" s="8">
        <f t="shared" ref="V12:V31" si="4">+R12/N12</f>
        <v>0.91508996692614053</v>
      </c>
      <c r="W12" s="8">
        <f t="shared" ref="W12:W31" si="5">+S12/N12</f>
        <v>0.84858396040912387</v>
      </c>
    </row>
    <row r="13" spans="1:23" ht="35.1" customHeight="1" thickTop="1" thickBot="1" x14ac:dyDescent="0.3">
      <c r="A13" s="2" t="s">
        <v>11</v>
      </c>
      <c r="B13" s="2" t="s">
        <v>12</v>
      </c>
      <c r="C13" s="2" t="s">
        <v>13</v>
      </c>
      <c r="D13" s="2" t="s">
        <v>26</v>
      </c>
      <c r="E13" s="2"/>
      <c r="F13" s="2"/>
      <c r="G13" s="2" t="s">
        <v>14</v>
      </c>
      <c r="H13" s="2" t="s">
        <v>15</v>
      </c>
      <c r="I13" s="2" t="s">
        <v>16</v>
      </c>
      <c r="J13" s="3" t="s">
        <v>27</v>
      </c>
      <c r="K13" s="4">
        <v>9786330000</v>
      </c>
      <c r="L13" s="4">
        <v>0</v>
      </c>
      <c r="M13" s="4">
        <v>954560471</v>
      </c>
      <c r="N13" s="4">
        <v>8831769529</v>
      </c>
      <c r="O13" s="4">
        <v>8828639243.8400002</v>
      </c>
      <c r="P13" s="4">
        <v>3130285.16</v>
      </c>
      <c r="Q13" s="4">
        <v>8612256597.2000008</v>
      </c>
      <c r="R13" s="4">
        <v>8612256597.2000008</v>
      </c>
      <c r="S13" s="4">
        <v>7848837033.0299997</v>
      </c>
      <c r="T13" s="7">
        <f t="shared" si="1"/>
        <v>219512931.79999924</v>
      </c>
      <c r="U13" s="8">
        <f t="shared" si="3"/>
        <v>0.97514507924157146</v>
      </c>
      <c r="V13" s="8">
        <f t="shared" si="4"/>
        <v>0.97514507924157146</v>
      </c>
      <c r="W13" s="8">
        <f t="shared" si="5"/>
        <v>0.88870492003415136</v>
      </c>
    </row>
    <row r="14" spans="1:23" ht="35.1" customHeight="1" thickTop="1" thickBot="1" x14ac:dyDescent="0.3">
      <c r="A14" s="2" t="s">
        <v>11</v>
      </c>
      <c r="B14" s="2" t="s">
        <v>12</v>
      </c>
      <c r="C14" s="2" t="s">
        <v>13</v>
      </c>
      <c r="D14" s="2" t="s">
        <v>20</v>
      </c>
      <c r="E14" s="2"/>
      <c r="F14" s="2"/>
      <c r="G14" s="2" t="s">
        <v>14</v>
      </c>
      <c r="H14" s="2" t="s">
        <v>15</v>
      </c>
      <c r="I14" s="2" t="s">
        <v>16</v>
      </c>
      <c r="J14" s="3" t="s">
        <v>28</v>
      </c>
      <c r="K14" s="4">
        <v>5993000000</v>
      </c>
      <c r="L14" s="4">
        <v>605366398</v>
      </c>
      <c r="M14" s="4">
        <v>0</v>
      </c>
      <c r="N14" s="4">
        <v>6598366398</v>
      </c>
      <c r="O14" s="4">
        <v>6562366398</v>
      </c>
      <c r="P14" s="4">
        <v>36000000</v>
      </c>
      <c r="Q14" s="4">
        <v>6554648450</v>
      </c>
      <c r="R14" s="4">
        <v>6554648450</v>
      </c>
      <c r="S14" s="4">
        <v>5874238289</v>
      </c>
      <c r="T14" s="7">
        <f t="shared" si="1"/>
        <v>43717948</v>
      </c>
      <c r="U14" s="8">
        <f t="shared" si="3"/>
        <v>0.99337442855352032</v>
      </c>
      <c r="V14" s="8">
        <f t="shared" si="4"/>
        <v>0.99337442855352032</v>
      </c>
      <c r="W14" s="8">
        <f t="shared" si="5"/>
        <v>0.89025645662546304</v>
      </c>
    </row>
    <row r="15" spans="1:23" ht="35.1" customHeight="1" thickTop="1" thickBot="1" x14ac:dyDescent="0.3">
      <c r="A15" s="9" t="s">
        <v>11</v>
      </c>
      <c r="B15" s="9">
        <v>2</v>
      </c>
      <c r="C15" s="9"/>
      <c r="D15" s="9"/>
      <c r="E15" s="9"/>
      <c r="F15" s="9"/>
      <c r="G15" s="9"/>
      <c r="H15" s="9"/>
      <c r="I15" s="9"/>
      <c r="J15" s="12" t="s">
        <v>105</v>
      </c>
      <c r="K15" s="38">
        <f>SUM(K16:K17)</f>
        <v>13052129000</v>
      </c>
      <c r="L15" s="38">
        <f t="shared" ref="L15:S15" si="6">SUM(L16:L17)</f>
        <v>7000000000</v>
      </c>
      <c r="M15" s="38">
        <f t="shared" si="6"/>
        <v>183352154</v>
      </c>
      <c r="N15" s="38">
        <f t="shared" si="6"/>
        <v>19868776846</v>
      </c>
      <c r="O15" s="38">
        <f t="shared" si="6"/>
        <v>19657950200.849998</v>
      </c>
      <c r="P15" s="38">
        <f t="shared" si="6"/>
        <v>210826645.15000001</v>
      </c>
      <c r="Q15" s="38">
        <f t="shared" si="6"/>
        <v>19437646633.93</v>
      </c>
      <c r="R15" s="38">
        <f t="shared" si="6"/>
        <v>19437646633.93</v>
      </c>
      <c r="S15" s="38">
        <f t="shared" si="6"/>
        <v>17312428313.470001</v>
      </c>
      <c r="T15" s="36">
        <f t="shared" si="1"/>
        <v>431130212.06999969</v>
      </c>
      <c r="U15" s="37">
        <f t="shared" si="3"/>
        <v>0.9783011196204161</v>
      </c>
      <c r="V15" s="37">
        <f t="shared" si="4"/>
        <v>0.9783011196204161</v>
      </c>
      <c r="W15" s="37">
        <f t="shared" si="5"/>
        <v>0.87133840435453658</v>
      </c>
    </row>
    <row r="16" spans="1:23" ht="35.1" customHeight="1" thickTop="1" thickBot="1" x14ac:dyDescent="0.3">
      <c r="A16" s="2" t="s">
        <v>11</v>
      </c>
      <c r="B16" s="2" t="s">
        <v>26</v>
      </c>
      <c r="C16" s="2" t="s">
        <v>13</v>
      </c>
      <c r="D16" s="2" t="s">
        <v>29</v>
      </c>
      <c r="E16" s="2"/>
      <c r="F16" s="2"/>
      <c r="G16" s="2" t="s">
        <v>14</v>
      </c>
      <c r="H16" s="2" t="s">
        <v>15</v>
      </c>
      <c r="I16" s="2" t="s">
        <v>16</v>
      </c>
      <c r="J16" s="3" t="s">
        <v>30</v>
      </c>
      <c r="K16" s="4">
        <v>698500000</v>
      </c>
      <c r="L16" s="4">
        <v>7000000000</v>
      </c>
      <c r="M16" s="4">
        <v>0</v>
      </c>
      <c r="N16" s="4">
        <v>7698500000</v>
      </c>
      <c r="O16" s="4">
        <v>7688205845</v>
      </c>
      <c r="P16" s="4">
        <v>10294155</v>
      </c>
      <c r="Q16" s="4">
        <v>7686958045</v>
      </c>
      <c r="R16" s="4">
        <v>7686958045</v>
      </c>
      <c r="S16" s="4">
        <v>6686958045</v>
      </c>
      <c r="T16" s="7">
        <f t="shared" si="1"/>
        <v>11541955</v>
      </c>
      <c r="U16" s="8">
        <f t="shared" si="3"/>
        <v>0.99850075274404104</v>
      </c>
      <c r="V16" s="8">
        <f t="shared" si="4"/>
        <v>0.99850075274404104</v>
      </c>
      <c r="W16" s="8">
        <f t="shared" si="5"/>
        <v>0.86860531856855228</v>
      </c>
    </row>
    <row r="17" spans="1:23" ht="35.1" customHeight="1" thickTop="1" thickBot="1" x14ac:dyDescent="0.3">
      <c r="A17" s="2" t="s">
        <v>11</v>
      </c>
      <c r="B17" s="2" t="s">
        <v>26</v>
      </c>
      <c r="C17" s="2" t="s">
        <v>13</v>
      </c>
      <c r="D17" s="2" t="s">
        <v>18</v>
      </c>
      <c r="E17" s="2"/>
      <c r="F17" s="2"/>
      <c r="G17" s="2" t="s">
        <v>14</v>
      </c>
      <c r="H17" s="2" t="s">
        <v>15</v>
      </c>
      <c r="I17" s="2" t="s">
        <v>16</v>
      </c>
      <c r="J17" s="3" t="s">
        <v>31</v>
      </c>
      <c r="K17" s="4">
        <v>12353629000</v>
      </c>
      <c r="L17" s="4">
        <v>0</v>
      </c>
      <c r="M17" s="4">
        <v>183352154</v>
      </c>
      <c r="N17" s="4">
        <v>12170276846</v>
      </c>
      <c r="O17" s="4">
        <v>11969744355.85</v>
      </c>
      <c r="P17" s="4">
        <v>200532490.15000001</v>
      </c>
      <c r="Q17" s="4">
        <v>11750688588.93</v>
      </c>
      <c r="R17" s="4">
        <v>11750688588.93</v>
      </c>
      <c r="S17" s="4">
        <v>10625470268.469999</v>
      </c>
      <c r="T17" s="7">
        <f t="shared" si="1"/>
        <v>419588257.06999969</v>
      </c>
      <c r="U17" s="8">
        <f t="shared" si="3"/>
        <v>0.96552352404309472</v>
      </c>
      <c r="V17" s="8">
        <f t="shared" si="4"/>
        <v>0.96552352404309472</v>
      </c>
      <c r="W17" s="8">
        <f t="shared" si="5"/>
        <v>0.87306726074701158</v>
      </c>
    </row>
    <row r="18" spans="1:23" ht="35.1" customHeight="1" thickTop="1" thickBot="1" x14ac:dyDescent="0.3">
      <c r="A18" s="9" t="s">
        <v>11</v>
      </c>
      <c r="B18" s="9"/>
      <c r="C18" s="9"/>
      <c r="D18" s="9"/>
      <c r="E18" s="9"/>
      <c r="F18" s="9"/>
      <c r="G18" s="9"/>
      <c r="H18" s="9"/>
      <c r="I18" s="9"/>
      <c r="J18" s="12" t="s">
        <v>107</v>
      </c>
      <c r="K18" s="38">
        <f>+K19+K33</f>
        <v>254013738855</v>
      </c>
      <c r="L18" s="38">
        <f t="shared" ref="L18:S18" si="7">+L19+L33</f>
        <v>47111013554.849998</v>
      </c>
      <c r="M18" s="38">
        <f t="shared" si="7"/>
        <v>18151843627.849998</v>
      </c>
      <c r="N18" s="38">
        <f t="shared" si="7"/>
        <v>282972908782</v>
      </c>
      <c r="O18" s="38">
        <f t="shared" si="7"/>
        <v>282162285672.88</v>
      </c>
      <c r="P18" s="38">
        <f t="shared" si="7"/>
        <v>810623109.12</v>
      </c>
      <c r="Q18" s="38">
        <f t="shared" si="7"/>
        <v>281969703456.87</v>
      </c>
      <c r="R18" s="38">
        <f t="shared" si="7"/>
        <v>273841559673.37</v>
      </c>
      <c r="S18" s="38">
        <f t="shared" si="7"/>
        <v>264658535604.97003</v>
      </c>
      <c r="T18" s="36">
        <f t="shared" si="1"/>
        <v>1003205325.1300049</v>
      </c>
      <c r="U18" s="37">
        <f t="shared" si="3"/>
        <v>0.99645476547755718</v>
      </c>
      <c r="V18" s="37">
        <f t="shared" si="4"/>
        <v>0.96773065963122029</v>
      </c>
      <c r="W18" s="37">
        <f t="shared" si="5"/>
        <v>0.93527870475000419</v>
      </c>
    </row>
    <row r="19" spans="1:23" ht="35.1" customHeight="1" thickTop="1" thickBot="1" x14ac:dyDescent="0.3">
      <c r="A19" s="14" t="s">
        <v>11</v>
      </c>
      <c r="B19" s="14">
        <v>3</v>
      </c>
      <c r="C19" s="14"/>
      <c r="D19" s="14"/>
      <c r="E19" s="14"/>
      <c r="F19" s="14"/>
      <c r="G19" s="14"/>
      <c r="H19" s="14"/>
      <c r="I19" s="14"/>
      <c r="J19" s="15" t="s">
        <v>106</v>
      </c>
      <c r="K19" s="16">
        <f>SUM(K20:K32)</f>
        <v>48426938855</v>
      </c>
      <c r="L19" s="16">
        <f t="shared" ref="L19:S19" si="8">SUM(L20:L32)</f>
        <v>46706013554.849998</v>
      </c>
      <c r="M19" s="16">
        <f t="shared" si="8"/>
        <v>10588530666.85</v>
      </c>
      <c r="N19" s="16">
        <f t="shared" si="8"/>
        <v>84544421743</v>
      </c>
      <c r="O19" s="16">
        <f t="shared" si="8"/>
        <v>83733798633.880005</v>
      </c>
      <c r="P19" s="16">
        <f t="shared" si="8"/>
        <v>810623109.12</v>
      </c>
      <c r="Q19" s="16">
        <f t="shared" si="8"/>
        <v>83541216417.87001</v>
      </c>
      <c r="R19" s="16">
        <f t="shared" si="8"/>
        <v>83541216417.87001</v>
      </c>
      <c r="S19" s="16">
        <f t="shared" si="8"/>
        <v>82358192349.87001</v>
      </c>
      <c r="T19" s="10">
        <f t="shared" si="1"/>
        <v>1003205325.1299896</v>
      </c>
      <c r="U19" s="11">
        <f t="shared" si="3"/>
        <v>0.98813398560842303</v>
      </c>
      <c r="V19" s="11">
        <f t="shared" si="4"/>
        <v>0.98813398560842303</v>
      </c>
      <c r="W19" s="11">
        <f t="shared" si="5"/>
        <v>0.97414105687805475</v>
      </c>
    </row>
    <row r="20" spans="1:23" ht="35.1" customHeight="1" thickTop="1" thickBot="1" x14ac:dyDescent="0.3">
      <c r="A20" s="2" t="s">
        <v>11</v>
      </c>
      <c r="B20" s="2" t="s">
        <v>29</v>
      </c>
      <c r="C20" s="2" t="s">
        <v>26</v>
      </c>
      <c r="D20" s="2" t="s">
        <v>12</v>
      </c>
      <c r="E20" s="2" t="s">
        <v>12</v>
      </c>
      <c r="F20" s="2"/>
      <c r="G20" s="2" t="s">
        <v>14</v>
      </c>
      <c r="H20" s="2" t="s">
        <v>32</v>
      </c>
      <c r="I20" s="2" t="s">
        <v>33</v>
      </c>
      <c r="J20" s="3" t="s">
        <v>34</v>
      </c>
      <c r="K20" s="4">
        <v>829400000</v>
      </c>
      <c r="L20" s="4">
        <v>0</v>
      </c>
      <c r="M20" s="4">
        <v>0</v>
      </c>
      <c r="N20" s="4">
        <v>829400000</v>
      </c>
      <c r="O20" s="4">
        <v>714167376</v>
      </c>
      <c r="P20" s="4">
        <v>115232624</v>
      </c>
      <c r="Q20" s="4">
        <v>714167376</v>
      </c>
      <c r="R20" s="4">
        <v>714167376</v>
      </c>
      <c r="S20" s="4">
        <v>714167376</v>
      </c>
      <c r="T20" s="7">
        <f t="shared" si="1"/>
        <v>115232624</v>
      </c>
      <c r="U20" s="8">
        <f t="shared" si="3"/>
        <v>0.86106507836990598</v>
      </c>
      <c r="V20" s="8">
        <f t="shared" si="4"/>
        <v>0.86106507836990598</v>
      </c>
      <c r="W20" s="8">
        <f t="shared" si="5"/>
        <v>0.86106507836990598</v>
      </c>
    </row>
    <row r="21" spans="1:23" ht="35.1" customHeight="1" thickTop="1" thickBot="1" x14ac:dyDescent="0.3">
      <c r="A21" s="2" t="s">
        <v>11</v>
      </c>
      <c r="B21" s="2" t="s">
        <v>29</v>
      </c>
      <c r="C21" s="2" t="s">
        <v>18</v>
      </c>
      <c r="D21" s="2" t="s">
        <v>12</v>
      </c>
      <c r="E21" s="2" t="s">
        <v>35</v>
      </c>
      <c r="F21" s="2"/>
      <c r="G21" s="2" t="s">
        <v>14</v>
      </c>
      <c r="H21" s="2" t="s">
        <v>15</v>
      </c>
      <c r="I21" s="2" t="s">
        <v>16</v>
      </c>
      <c r="J21" s="3" t="s">
        <v>36</v>
      </c>
      <c r="K21" s="4">
        <v>50700000</v>
      </c>
      <c r="L21" s="4">
        <v>0</v>
      </c>
      <c r="M21" s="4">
        <v>0</v>
      </c>
      <c r="N21" s="4">
        <v>50700000</v>
      </c>
      <c r="O21" s="4">
        <v>50700000</v>
      </c>
      <c r="P21" s="4">
        <v>0</v>
      </c>
      <c r="Q21" s="4">
        <v>50700000</v>
      </c>
      <c r="R21" s="4">
        <v>50700000</v>
      </c>
      <c r="S21" s="4">
        <v>50700000</v>
      </c>
      <c r="T21" s="7">
        <f t="shared" si="1"/>
        <v>0</v>
      </c>
      <c r="U21" s="8">
        <f t="shared" si="3"/>
        <v>1</v>
      </c>
      <c r="V21" s="8">
        <f t="shared" si="4"/>
        <v>1</v>
      </c>
      <c r="W21" s="8">
        <f t="shared" si="5"/>
        <v>1</v>
      </c>
    </row>
    <row r="22" spans="1:23" ht="35.1" customHeight="1" thickTop="1" thickBot="1" x14ac:dyDescent="0.3">
      <c r="A22" s="2" t="s">
        <v>11</v>
      </c>
      <c r="B22" s="2" t="s">
        <v>29</v>
      </c>
      <c r="C22" s="2" t="s">
        <v>18</v>
      </c>
      <c r="D22" s="2" t="s">
        <v>12</v>
      </c>
      <c r="E22" s="2" t="s">
        <v>37</v>
      </c>
      <c r="F22" s="2"/>
      <c r="G22" s="2" t="s">
        <v>14</v>
      </c>
      <c r="H22" s="2" t="s">
        <v>15</v>
      </c>
      <c r="I22" s="2" t="s">
        <v>16</v>
      </c>
      <c r="J22" s="3" t="s">
        <v>38</v>
      </c>
      <c r="K22" s="4">
        <v>1000200000</v>
      </c>
      <c r="L22" s="4">
        <v>850000000</v>
      </c>
      <c r="M22" s="4">
        <v>0</v>
      </c>
      <c r="N22" s="4">
        <v>1850200000</v>
      </c>
      <c r="O22" s="4">
        <v>1850200000</v>
      </c>
      <c r="P22" s="4">
        <v>0</v>
      </c>
      <c r="Q22" s="4">
        <v>1850200000</v>
      </c>
      <c r="R22" s="4">
        <v>1850200000</v>
      </c>
      <c r="S22" s="4">
        <v>1000200000</v>
      </c>
      <c r="T22" s="7">
        <f t="shared" si="1"/>
        <v>0</v>
      </c>
      <c r="U22" s="8">
        <f t="shared" si="3"/>
        <v>1</v>
      </c>
      <c r="V22" s="8">
        <f t="shared" si="4"/>
        <v>1</v>
      </c>
      <c r="W22" s="8">
        <f t="shared" si="5"/>
        <v>0.540590206464166</v>
      </c>
    </row>
    <row r="23" spans="1:23" ht="35.1" customHeight="1" thickTop="1" thickBot="1" x14ac:dyDescent="0.3">
      <c r="A23" s="2" t="s">
        <v>11</v>
      </c>
      <c r="B23" s="2" t="s">
        <v>29</v>
      </c>
      <c r="C23" s="2" t="s">
        <v>18</v>
      </c>
      <c r="D23" s="2" t="s">
        <v>12</v>
      </c>
      <c r="E23" s="2" t="s">
        <v>39</v>
      </c>
      <c r="F23" s="2"/>
      <c r="G23" s="2" t="s">
        <v>14</v>
      </c>
      <c r="H23" s="2" t="s">
        <v>15</v>
      </c>
      <c r="I23" s="2" t="s">
        <v>16</v>
      </c>
      <c r="J23" s="3" t="s">
        <v>40</v>
      </c>
      <c r="K23" s="4">
        <v>174900000</v>
      </c>
      <c r="L23" s="4">
        <v>80300000</v>
      </c>
      <c r="M23" s="4">
        <v>0</v>
      </c>
      <c r="N23" s="4">
        <v>255200000</v>
      </c>
      <c r="O23" s="4">
        <v>255200000</v>
      </c>
      <c r="P23" s="4">
        <v>0</v>
      </c>
      <c r="Q23" s="4">
        <v>255200000</v>
      </c>
      <c r="R23" s="4">
        <v>255200000</v>
      </c>
      <c r="S23" s="4">
        <v>174900000</v>
      </c>
      <c r="T23" s="7">
        <f t="shared" si="1"/>
        <v>0</v>
      </c>
      <c r="U23" s="8">
        <f t="shared" si="3"/>
        <v>1</v>
      </c>
      <c r="V23" s="8">
        <f t="shared" si="4"/>
        <v>1</v>
      </c>
      <c r="W23" s="8">
        <f t="shared" si="5"/>
        <v>0.68534482758620685</v>
      </c>
    </row>
    <row r="24" spans="1:23" ht="35.1" customHeight="1" thickTop="1" thickBot="1" x14ac:dyDescent="0.3">
      <c r="A24" s="2" t="s">
        <v>11</v>
      </c>
      <c r="B24" s="2" t="s">
        <v>29</v>
      </c>
      <c r="C24" s="2" t="s">
        <v>18</v>
      </c>
      <c r="D24" s="2" t="s">
        <v>12</v>
      </c>
      <c r="E24" s="2" t="s">
        <v>41</v>
      </c>
      <c r="F24" s="2"/>
      <c r="G24" s="2" t="s">
        <v>14</v>
      </c>
      <c r="H24" s="2" t="s">
        <v>15</v>
      </c>
      <c r="I24" s="2" t="s">
        <v>16</v>
      </c>
      <c r="J24" s="3" t="s">
        <v>42</v>
      </c>
      <c r="K24" s="4">
        <v>5051800000</v>
      </c>
      <c r="L24" s="4">
        <v>0</v>
      </c>
      <c r="M24" s="4">
        <v>0</v>
      </c>
      <c r="N24" s="4">
        <v>5051800000</v>
      </c>
      <c r="O24" s="4">
        <v>5051800000</v>
      </c>
      <c r="P24" s="4">
        <v>0</v>
      </c>
      <c r="Q24" s="4">
        <v>5051800000</v>
      </c>
      <c r="R24" s="4">
        <v>5051800000</v>
      </c>
      <c r="S24" s="4">
        <v>5051800000</v>
      </c>
      <c r="T24" s="7">
        <f t="shared" si="1"/>
        <v>0</v>
      </c>
      <c r="U24" s="8">
        <f t="shared" si="3"/>
        <v>1</v>
      </c>
      <c r="V24" s="8">
        <f t="shared" si="4"/>
        <v>1</v>
      </c>
      <c r="W24" s="8">
        <f t="shared" si="5"/>
        <v>1</v>
      </c>
    </row>
    <row r="25" spans="1:23" ht="35.1" customHeight="1" thickTop="1" thickBot="1" x14ac:dyDescent="0.3">
      <c r="A25" s="2" t="s">
        <v>11</v>
      </c>
      <c r="B25" s="2" t="s">
        <v>29</v>
      </c>
      <c r="C25" s="2" t="s">
        <v>18</v>
      </c>
      <c r="D25" s="2" t="s">
        <v>12</v>
      </c>
      <c r="E25" s="2" t="s">
        <v>43</v>
      </c>
      <c r="F25" s="2"/>
      <c r="G25" s="2" t="s">
        <v>14</v>
      </c>
      <c r="H25" s="2" t="s">
        <v>15</v>
      </c>
      <c r="I25" s="2" t="s">
        <v>16</v>
      </c>
      <c r="J25" s="3" t="s">
        <v>44</v>
      </c>
      <c r="K25" s="4">
        <v>1046700000</v>
      </c>
      <c r="L25" s="4">
        <v>227263421</v>
      </c>
      <c r="M25" s="4">
        <v>0</v>
      </c>
      <c r="N25" s="4">
        <v>1273963421</v>
      </c>
      <c r="O25" s="4">
        <v>1273963421</v>
      </c>
      <c r="P25" s="4">
        <v>0</v>
      </c>
      <c r="Q25" s="4">
        <v>1273963421</v>
      </c>
      <c r="R25" s="4">
        <v>1273963421</v>
      </c>
      <c r="S25" s="4">
        <v>1046700000</v>
      </c>
      <c r="T25" s="7">
        <f t="shared" si="1"/>
        <v>0</v>
      </c>
      <c r="U25" s="8">
        <f t="shared" si="3"/>
        <v>1</v>
      </c>
      <c r="V25" s="8">
        <f t="shared" si="4"/>
        <v>1</v>
      </c>
      <c r="W25" s="8">
        <f t="shared" si="5"/>
        <v>0.82160914728492818</v>
      </c>
    </row>
    <row r="26" spans="1:23" ht="35.1" customHeight="1" thickTop="1" thickBot="1" x14ac:dyDescent="0.3">
      <c r="A26" s="2" t="s">
        <v>11</v>
      </c>
      <c r="B26" s="2" t="s">
        <v>29</v>
      </c>
      <c r="C26" s="2" t="s">
        <v>20</v>
      </c>
      <c r="D26" s="2" t="s">
        <v>12</v>
      </c>
      <c r="E26" s="2" t="s">
        <v>20</v>
      </c>
      <c r="F26" s="2"/>
      <c r="G26" s="2" t="s">
        <v>14</v>
      </c>
      <c r="H26" s="2" t="s">
        <v>15</v>
      </c>
      <c r="I26" s="2" t="s">
        <v>16</v>
      </c>
      <c r="J26" s="3" t="s">
        <v>45</v>
      </c>
      <c r="K26" s="4">
        <v>3203600000</v>
      </c>
      <c r="L26" s="4">
        <v>0</v>
      </c>
      <c r="M26" s="4">
        <v>1491917896.8499999</v>
      </c>
      <c r="N26" s="4">
        <v>1711682103.1500001</v>
      </c>
      <c r="O26" s="4">
        <v>1479418316</v>
      </c>
      <c r="P26" s="4">
        <v>232263787.15000001</v>
      </c>
      <c r="Q26" s="4">
        <v>1469857316</v>
      </c>
      <c r="R26" s="4">
        <v>1469857316</v>
      </c>
      <c r="S26" s="4">
        <v>1469857316</v>
      </c>
      <c r="T26" s="7">
        <f t="shared" si="1"/>
        <v>241824787.1500001</v>
      </c>
      <c r="U26" s="8">
        <f t="shared" si="3"/>
        <v>0.85872097003002423</v>
      </c>
      <c r="V26" s="8">
        <f t="shared" si="4"/>
        <v>0.85872097003002423</v>
      </c>
      <c r="W26" s="8">
        <f t="shared" si="5"/>
        <v>0.85872097003002423</v>
      </c>
    </row>
    <row r="27" spans="1:23" ht="35.1" customHeight="1" thickTop="1" thickBot="1" x14ac:dyDescent="0.3">
      <c r="A27" s="2" t="s">
        <v>11</v>
      </c>
      <c r="B27" s="2" t="s">
        <v>29</v>
      </c>
      <c r="C27" s="2" t="s">
        <v>20</v>
      </c>
      <c r="D27" s="2" t="s">
        <v>12</v>
      </c>
      <c r="E27" s="2" t="s">
        <v>22</v>
      </c>
      <c r="F27" s="2"/>
      <c r="G27" s="2" t="s">
        <v>14</v>
      </c>
      <c r="H27" s="2" t="s">
        <v>15</v>
      </c>
      <c r="I27" s="2" t="s">
        <v>16</v>
      </c>
      <c r="J27" s="3" t="s">
        <v>46</v>
      </c>
      <c r="K27" s="4">
        <v>254500000</v>
      </c>
      <c r="L27" s="4">
        <v>0</v>
      </c>
      <c r="M27" s="4">
        <v>150984447</v>
      </c>
      <c r="N27" s="4">
        <v>103515553</v>
      </c>
      <c r="O27" s="4">
        <v>103515522.5</v>
      </c>
      <c r="P27" s="4">
        <v>30.5</v>
      </c>
      <c r="Q27" s="4">
        <v>103515522.5</v>
      </c>
      <c r="R27" s="4">
        <v>103515522.5</v>
      </c>
      <c r="S27" s="4">
        <v>103515522.5</v>
      </c>
      <c r="T27" s="7">
        <f t="shared" si="1"/>
        <v>30.5</v>
      </c>
      <c r="U27" s="8">
        <f t="shared" si="3"/>
        <v>0.99999970535828564</v>
      </c>
      <c r="V27" s="8">
        <f t="shared" si="4"/>
        <v>0.99999970535828564</v>
      </c>
      <c r="W27" s="8">
        <f t="shared" si="5"/>
        <v>0.99999970535828564</v>
      </c>
    </row>
    <row r="28" spans="1:23" ht="35.1" customHeight="1" thickTop="1" thickBot="1" x14ac:dyDescent="0.3">
      <c r="A28" s="2" t="s">
        <v>11</v>
      </c>
      <c r="B28" s="2" t="s">
        <v>29</v>
      </c>
      <c r="C28" s="2" t="s">
        <v>20</v>
      </c>
      <c r="D28" s="2" t="s">
        <v>12</v>
      </c>
      <c r="E28" s="2" t="s">
        <v>47</v>
      </c>
      <c r="F28" s="2"/>
      <c r="G28" s="2" t="s">
        <v>14</v>
      </c>
      <c r="H28" s="2" t="s">
        <v>15</v>
      </c>
      <c r="I28" s="2" t="s">
        <v>16</v>
      </c>
      <c r="J28" s="3" t="s">
        <v>48</v>
      </c>
      <c r="K28" s="4">
        <v>28532500000</v>
      </c>
      <c r="L28" s="4">
        <v>0</v>
      </c>
      <c r="M28" s="4">
        <v>616559806</v>
      </c>
      <c r="N28" s="4">
        <v>27915940194</v>
      </c>
      <c r="O28" s="4">
        <v>27454057440.740002</v>
      </c>
      <c r="P28" s="4">
        <v>461882753.25999999</v>
      </c>
      <c r="Q28" s="4">
        <v>27452769497.740002</v>
      </c>
      <c r="R28" s="4">
        <v>27452769497.740002</v>
      </c>
      <c r="S28" s="4">
        <v>27449322222.740002</v>
      </c>
      <c r="T28" s="7">
        <f t="shared" si="1"/>
        <v>463170696.25999832</v>
      </c>
      <c r="U28" s="8">
        <f t="shared" si="3"/>
        <v>0.98340837911812307</v>
      </c>
      <c r="V28" s="8">
        <f t="shared" si="4"/>
        <v>0.98340837911812307</v>
      </c>
      <c r="W28" s="8">
        <f t="shared" si="5"/>
        <v>0.98328489142700304</v>
      </c>
    </row>
    <row r="29" spans="1:23" ht="35.1" customHeight="1" thickTop="1" thickBot="1" x14ac:dyDescent="0.3">
      <c r="A29" s="2" t="s">
        <v>11</v>
      </c>
      <c r="B29" s="2" t="s">
        <v>29</v>
      </c>
      <c r="C29" s="2" t="s">
        <v>20</v>
      </c>
      <c r="D29" s="2" t="s">
        <v>29</v>
      </c>
      <c r="E29" s="2" t="s">
        <v>49</v>
      </c>
      <c r="F29" s="2" t="s">
        <v>12</v>
      </c>
      <c r="G29" s="2" t="s">
        <v>14</v>
      </c>
      <c r="H29" s="2" t="s">
        <v>15</v>
      </c>
      <c r="I29" s="2" t="s">
        <v>16</v>
      </c>
      <c r="J29" s="3" t="s">
        <v>50</v>
      </c>
      <c r="K29" s="4">
        <v>0</v>
      </c>
      <c r="L29" s="4">
        <v>850000000</v>
      </c>
      <c r="M29" s="4">
        <v>160329662</v>
      </c>
      <c r="N29" s="4">
        <v>689670338</v>
      </c>
      <c r="O29" s="4">
        <v>689223068</v>
      </c>
      <c r="P29" s="4">
        <v>447270</v>
      </c>
      <c r="Q29" s="4">
        <v>535834684</v>
      </c>
      <c r="R29" s="4">
        <v>535834684</v>
      </c>
      <c r="S29" s="4">
        <v>535729684</v>
      </c>
      <c r="T29" s="7">
        <f t="shared" si="1"/>
        <v>153835654</v>
      </c>
      <c r="U29" s="8">
        <f t="shared" si="3"/>
        <v>0.77694320674118944</v>
      </c>
      <c r="V29" s="8">
        <f t="shared" si="4"/>
        <v>0.77694320674118944</v>
      </c>
      <c r="W29" s="8">
        <f t="shared" si="5"/>
        <v>0.77679096008910853</v>
      </c>
    </row>
    <row r="30" spans="1:23" ht="35.1" customHeight="1" thickTop="1" thickBot="1" x14ac:dyDescent="0.3">
      <c r="A30" s="2" t="s">
        <v>11</v>
      </c>
      <c r="B30" s="2" t="s">
        <v>29</v>
      </c>
      <c r="C30" s="2" t="s">
        <v>20</v>
      </c>
      <c r="D30" s="2" t="s">
        <v>29</v>
      </c>
      <c r="E30" s="2" t="s">
        <v>49</v>
      </c>
      <c r="F30" s="2" t="s">
        <v>26</v>
      </c>
      <c r="G30" s="2" t="s">
        <v>14</v>
      </c>
      <c r="H30" s="2" t="s">
        <v>15</v>
      </c>
      <c r="I30" s="2" t="s">
        <v>16</v>
      </c>
      <c r="J30" s="3" t="s">
        <v>51</v>
      </c>
      <c r="K30" s="4">
        <v>0</v>
      </c>
      <c r="L30" s="4">
        <v>44400000000</v>
      </c>
      <c r="M30" s="4">
        <v>0</v>
      </c>
      <c r="N30" s="4">
        <v>44400000000</v>
      </c>
      <c r="O30" s="4">
        <v>44400000000</v>
      </c>
      <c r="P30" s="4">
        <v>0</v>
      </c>
      <c r="Q30" s="4">
        <v>44371655121</v>
      </c>
      <c r="R30" s="4">
        <v>44371655121</v>
      </c>
      <c r="S30" s="4">
        <v>44371655121</v>
      </c>
      <c r="T30" s="7">
        <f t="shared" si="1"/>
        <v>28344879</v>
      </c>
      <c r="U30" s="8">
        <f t="shared" si="3"/>
        <v>0.99936160182432432</v>
      </c>
      <c r="V30" s="8">
        <f t="shared" si="4"/>
        <v>0.99936160182432432</v>
      </c>
      <c r="W30" s="8">
        <f t="shared" si="5"/>
        <v>0.99936160182432432</v>
      </c>
    </row>
    <row r="31" spans="1:23" ht="35.1" customHeight="1" thickTop="1" thickBot="1" x14ac:dyDescent="0.3">
      <c r="A31" s="2" t="s">
        <v>11</v>
      </c>
      <c r="B31" s="2" t="s">
        <v>29</v>
      </c>
      <c r="C31" s="2" t="s">
        <v>52</v>
      </c>
      <c r="D31" s="2" t="s">
        <v>12</v>
      </c>
      <c r="E31" s="2" t="s">
        <v>12</v>
      </c>
      <c r="F31" s="2"/>
      <c r="G31" s="2" t="s">
        <v>14</v>
      </c>
      <c r="H31" s="2" t="s">
        <v>15</v>
      </c>
      <c r="I31" s="2" t="s">
        <v>16</v>
      </c>
      <c r="J31" s="3" t="s">
        <v>53</v>
      </c>
      <c r="K31" s="4">
        <v>113900000</v>
      </c>
      <c r="L31" s="4">
        <v>298450133.85000002</v>
      </c>
      <c r="M31" s="4">
        <v>0</v>
      </c>
      <c r="N31" s="4">
        <v>412350133.85000002</v>
      </c>
      <c r="O31" s="4">
        <v>411553489.63999999</v>
      </c>
      <c r="P31" s="4">
        <v>796644.21</v>
      </c>
      <c r="Q31" s="4">
        <v>411553479.63</v>
      </c>
      <c r="R31" s="4">
        <v>411553479.63</v>
      </c>
      <c r="S31" s="4">
        <v>389645107.63</v>
      </c>
      <c r="T31" s="7">
        <f t="shared" si="1"/>
        <v>796654.22000002861</v>
      </c>
      <c r="U31" s="8">
        <f t="shared" si="3"/>
        <v>0.99806801512937104</v>
      </c>
      <c r="V31" s="8">
        <f t="shared" si="4"/>
        <v>0.99806801512937104</v>
      </c>
      <c r="W31" s="8">
        <f t="shared" si="5"/>
        <v>0.9449375073362789</v>
      </c>
    </row>
    <row r="32" spans="1:23" ht="60" customHeight="1" thickTop="1" thickBot="1" x14ac:dyDescent="0.3">
      <c r="A32" s="2" t="s">
        <v>11</v>
      </c>
      <c r="B32" s="2" t="s">
        <v>29</v>
      </c>
      <c r="C32" s="2" t="s">
        <v>52</v>
      </c>
      <c r="D32" s="2" t="s">
        <v>29</v>
      </c>
      <c r="E32" s="2" t="s">
        <v>54</v>
      </c>
      <c r="F32" s="2"/>
      <c r="G32" s="2" t="s">
        <v>14</v>
      </c>
      <c r="H32" s="2" t="s">
        <v>15</v>
      </c>
      <c r="I32" s="2" t="s">
        <v>16</v>
      </c>
      <c r="J32" s="3" t="s">
        <v>55</v>
      </c>
      <c r="K32" s="4">
        <v>8168738855</v>
      </c>
      <c r="L32" s="4">
        <v>0</v>
      </c>
      <c r="M32" s="4">
        <v>8168738855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7">
        <f t="shared" si="1"/>
        <v>0</v>
      </c>
      <c r="U32" s="8">
        <v>0</v>
      </c>
      <c r="V32" s="8">
        <v>0</v>
      </c>
      <c r="W32" s="8">
        <v>0</v>
      </c>
    </row>
    <row r="33" spans="1:23" ht="35.1" customHeight="1" thickTop="1" thickBot="1" x14ac:dyDescent="0.3">
      <c r="A33" s="14" t="s">
        <v>11</v>
      </c>
      <c r="B33" s="14">
        <v>4</v>
      </c>
      <c r="C33" s="14"/>
      <c r="D33" s="14"/>
      <c r="E33" s="14"/>
      <c r="F33" s="14"/>
      <c r="G33" s="14"/>
      <c r="H33" s="14"/>
      <c r="I33" s="14"/>
      <c r="J33" s="15" t="s">
        <v>108</v>
      </c>
      <c r="K33" s="16">
        <f>SUM(K34:K37)</f>
        <v>205586800000</v>
      </c>
      <c r="L33" s="16">
        <f t="shared" ref="L33:S33" si="9">SUM(L34:L37)</f>
        <v>405000000</v>
      </c>
      <c r="M33" s="16">
        <f t="shared" si="9"/>
        <v>7563312961</v>
      </c>
      <c r="N33" s="16">
        <f t="shared" si="9"/>
        <v>198428487039</v>
      </c>
      <c r="O33" s="16">
        <f t="shared" si="9"/>
        <v>198428487039</v>
      </c>
      <c r="P33" s="16">
        <f t="shared" si="9"/>
        <v>0</v>
      </c>
      <c r="Q33" s="16">
        <f t="shared" si="9"/>
        <v>198428487039</v>
      </c>
      <c r="R33" s="16">
        <f t="shared" si="9"/>
        <v>190300343255.5</v>
      </c>
      <c r="S33" s="16">
        <f t="shared" si="9"/>
        <v>182300343255.10001</v>
      </c>
      <c r="T33" s="10">
        <f t="shared" si="1"/>
        <v>0</v>
      </c>
      <c r="U33" s="11">
        <f t="shared" ref="U33:U59" si="10">+Q33/N33</f>
        <v>1</v>
      </c>
      <c r="V33" s="11">
        <f t="shared" ref="V33:V59" si="11">+R33/N33</f>
        <v>0.95903741491561911</v>
      </c>
      <c r="W33" s="11">
        <f t="shared" ref="W33:W59" si="12">+S33/N33</f>
        <v>0.91872062310927116</v>
      </c>
    </row>
    <row r="34" spans="1:23" ht="91.5" customHeight="1" thickTop="1" thickBot="1" x14ac:dyDescent="0.3">
      <c r="A34" s="2" t="s">
        <v>11</v>
      </c>
      <c r="B34" s="2" t="s">
        <v>18</v>
      </c>
      <c r="C34" s="2" t="s">
        <v>26</v>
      </c>
      <c r="D34" s="2" t="s">
        <v>12</v>
      </c>
      <c r="E34" s="2" t="s">
        <v>56</v>
      </c>
      <c r="F34" s="2"/>
      <c r="G34" s="2" t="s">
        <v>14</v>
      </c>
      <c r="H34" s="2" t="s">
        <v>15</v>
      </c>
      <c r="I34" s="2" t="s">
        <v>16</v>
      </c>
      <c r="J34" s="3" t="s">
        <v>57</v>
      </c>
      <c r="K34" s="4">
        <v>140000000000</v>
      </c>
      <c r="L34" s="4">
        <v>405000000</v>
      </c>
      <c r="M34" s="4">
        <v>2000000000</v>
      </c>
      <c r="N34" s="4">
        <v>138405000000</v>
      </c>
      <c r="O34" s="4">
        <v>138405000000</v>
      </c>
      <c r="P34" s="4">
        <v>0</v>
      </c>
      <c r="Q34" s="4">
        <v>138405000000</v>
      </c>
      <c r="R34" s="4">
        <v>138405000000</v>
      </c>
      <c r="S34" s="4">
        <v>132976145422.10001</v>
      </c>
      <c r="T34" s="7">
        <f t="shared" si="1"/>
        <v>0</v>
      </c>
      <c r="U34" s="8">
        <f t="shared" si="10"/>
        <v>1</v>
      </c>
      <c r="V34" s="8">
        <f t="shared" si="11"/>
        <v>1</v>
      </c>
      <c r="W34" s="8">
        <f t="shared" si="12"/>
        <v>0.96077558919186445</v>
      </c>
    </row>
    <row r="35" spans="1:23" ht="94.5" customHeight="1" thickTop="1" thickBot="1" x14ac:dyDescent="0.3">
      <c r="A35" s="2" t="s">
        <v>11</v>
      </c>
      <c r="B35" s="2" t="s">
        <v>18</v>
      </c>
      <c r="C35" s="2" t="s">
        <v>26</v>
      </c>
      <c r="D35" s="2" t="s">
        <v>12</v>
      </c>
      <c r="E35" s="2" t="s">
        <v>58</v>
      </c>
      <c r="F35" s="2"/>
      <c r="G35" s="2" t="s">
        <v>14</v>
      </c>
      <c r="H35" s="2" t="s">
        <v>15</v>
      </c>
      <c r="I35" s="2" t="s">
        <v>16</v>
      </c>
      <c r="J35" s="3" t="s">
        <v>59</v>
      </c>
      <c r="K35" s="4">
        <v>32000000000</v>
      </c>
      <c r="L35" s="4">
        <v>0</v>
      </c>
      <c r="M35" s="4">
        <v>3504632961</v>
      </c>
      <c r="N35" s="4">
        <v>28495367039</v>
      </c>
      <c r="O35" s="4">
        <v>28495367039</v>
      </c>
      <c r="P35" s="4">
        <v>0</v>
      </c>
      <c r="Q35" s="4">
        <v>28495367039</v>
      </c>
      <c r="R35" s="4">
        <v>20367223255.5</v>
      </c>
      <c r="S35" s="4">
        <v>17796077833</v>
      </c>
      <c r="T35" s="7">
        <f t="shared" si="1"/>
        <v>0</v>
      </c>
      <c r="U35" s="8">
        <f t="shared" si="10"/>
        <v>1</v>
      </c>
      <c r="V35" s="8">
        <f t="shared" si="11"/>
        <v>0.71475560316961462</v>
      </c>
      <c r="W35" s="8">
        <f t="shared" si="12"/>
        <v>0.624525306469768</v>
      </c>
    </row>
    <row r="36" spans="1:23" ht="81.75" customHeight="1" thickTop="1" thickBot="1" x14ac:dyDescent="0.3">
      <c r="A36" s="2" t="s">
        <v>11</v>
      </c>
      <c r="B36" s="2" t="s">
        <v>18</v>
      </c>
      <c r="C36" s="2" t="s">
        <v>26</v>
      </c>
      <c r="D36" s="2" t="s">
        <v>12</v>
      </c>
      <c r="E36" s="2" t="s">
        <v>60</v>
      </c>
      <c r="F36" s="2"/>
      <c r="G36" s="2" t="s">
        <v>14</v>
      </c>
      <c r="H36" s="2" t="s">
        <v>32</v>
      </c>
      <c r="I36" s="2" t="s">
        <v>33</v>
      </c>
      <c r="J36" s="3" t="s">
        <v>61</v>
      </c>
      <c r="K36" s="4">
        <v>30586800000</v>
      </c>
      <c r="L36" s="4">
        <v>0</v>
      </c>
      <c r="M36" s="4">
        <v>2058680000</v>
      </c>
      <c r="N36" s="4">
        <v>28528120000</v>
      </c>
      <c r="O36" s="4">
        <v>28528120000</v>
      </c>
      <c r="P36" s="4">
        <v>0</v>
      </c>
      <c r="Q36" s="4">
        <v>28528120000</v>
      </c>
      <c r="R36" s="4">
        <v>28528120000</v>
      </c>
      <c r="S36" s="4">
        <v>28528120000</v>
      </c>
      <c r="T36" s="7">
        <f t="shared" si="1"/>
        <v>0</v>
      </c>
      <c r="U36" s="8">
        <f t="shared" si="10"/>
        <v>1</v>
      </c>
      <c r="V36" s="8">
        <f t="shared" si="11"/>
        <v>1</v>
      </c>
      <c r="W36" s="8">
        <f t="shared" si="12"/>
        <v>1</v>
      </c>
    </row>
    <row r="37" spans="1:23" ht="54.95" customHeight="1" thickTop="1" thickBot="1" x14ac:dyDescent="0.3">
      <c r="A37" s="2" t="s">
        <v>11</v>
      </c>
      <c r="B37" s="2" t="s">
        <v>18</v>
      </c>
      <c r="C37" s="2" t="s">
        <v>26</v>
      </c>
      <c r="D37" s="2" t="s">
        <v>12</v>
      </c>
      <c r="E37" s="2" t="s">
        <v>62</v>
      </c>
      <c r="F37" s="2"/>
      <c r="G37" s="2" t="s">
        <v>14</v>
      </c>
      <c r="H37" s="2" t="s">
        <v>15</v>
      </c>
      <c r="I37" s="2" t="s">
        <v>16</v>
      </c>
      <c r="J37" s="3" t="s">
        <v>63</v>
      </c>
      <c r="K37" s="4">
        <v>3000000000</v>
      </c>
      <c r="L37" s="4">
        <v>0</v>
      </c>
      <c r="M37" s="4">
        <v>0</v>
      </c>
      <c r="N37" s="4">
        <v>3000000000</v>
      </c>
      <c r="O37" s="4">
        <v>3000000000</v>
      </c>
      <c r="P37" s="4">
        <v>0</v>
      </c>
      <c r="Q37" s="4">
        <v>3000000000</v>
      </c>
      <c r="R37" s="4">
        <v>3000000000</v>
      </c>
      <c r="S37" s="4">
        <v>3000000000</v>
      </c>
      <c r="T37" s="7">
        <f t="shared" si="1"/>
        <v>0</v>
      </c>
      <c r="U37" s="8">
        <f t="shared" si="10"/>
        <v>1</v>
      </c>
      <c r="V37" s="8">
        <f t="shared" si="11"/>
        <v>1</v>
      </c>
      <c r="W37" s="8">
        <f t="shared" si="12"/>
        <v>1</v>
      </c>
    </row>
    <row r="38" spans="1:23" ht="54.95" customHeight="1" thickTop="1" thickBot="1" x14ac:dyDescent="0.3">
      <c r="A38" s="9" t="s">
        <v>64</v>
      </c>
      <c r="B38" s="9"/>
      <c r="C38" s="9"/>
      <c r="D38" s="9"/>
      <c r="E38" s="9"/>
      <c r="F38" s="9"/>
      <c r="G38" s="9"/>
      <c r="H38" s="9"/>
      <c r="I38" s="9"/>
      <c r="J38" s="12" t="s">
        <v>132</v>
      </c>
      <c r="K38" s="38">
        <f>SUM(K39:K61)</f>
        <v>178162800000</v>
      </c>
      <c r="L38" s="38">
        <f t="shared" ref="L38:S38" si="13">SUM(L39:L61)</f>
        <v>82465000000</v>
      </c>
      <c r="M38" s="38">
        <f t="shared" si="13"/>
        <v>78022343464</v>
      </c>
      <c r="N38" s="38">
        <f t="shared" si="13"/>
        <v>182605456536</v>
      </c>
      <c r="O38" s="38">
        <f t="shared" si="13"/>
        <v>181830840978.54001</v>
      </c>
      <c r="P38" s="38">
        <f t="shared" si="13"/>
        <v>774615557.45999992</v>
      </c>
      <c r="Q38" s="38">
        <f t="shared" si="13"/>
        <v>180929736266.44</v>
      </c>
      <c r="R38" s="38">
        <f t="shared" si="13"/>
        <v>180929736266.44</v>
      </c>
      <c r="S38" s="38">
        <f t="shared" si="13"/>
        <v>57882891221.290009</v>
      </c>
      <c r="T38" s="36">
        <f t="shared" ref="T38:T62" si="14">+N38-Q38</f>
        <v>1675720269.5599976</v>
      </c>
      <c r="U38" s="37">
        <f t="shared" si="10"/>
        <v>0.9908232738421503</v>
      </c>
      <c r="V38" s="37">
        <f t="shared" si="11"/>
        <v>0.9908232738421503</v>
      </c>
      <c r="W38" s="37">
        <f t="shared" si="12"/>
        <v>0.31698336029667662</v>
      </c>
    </row>
    <row r="39" spans="1:23" ht="54.95" customHeight="1" thickTop="1" thickBot="1" x14ac:dyDescent="0.3">
      <c r="A39" s="2" t="s">
        <v>64</v>
      </c>
      <c r="B39" s="2" t="s">
        <v>65</v>
      </c>
      <c r="C39" s="2" t="s">
        <v>66</v>
      </c>
      <c r="D39" s="2" t="s">
        <v>12</v>
      </c>
      <c r="E39" s="2" t="s">
        <v>0</v>
      </c>
      <c r="F39" s="2" t="s">
        <v>0</v>
      </c>
      <c r="G39" s="2" t="s">
        <v>14</v>
      </c>
      <c r="H39" s="2" t="s">
        <v>15</v>
      </c>
      <c r="I39" s="2" t="s">
        <v>16</v>
      </c>
      <c r="J39" s="3" t="s">
        <v>67</v>
      </c>
      <c r="K39" s="4">
        <v>3300000000</v>
      </c>
      <c r="L39" s="4">
        <v>0</v>
      </c>
      <c r="M39" s="4">
        <v>1000000000</v>
      </c>
      <c r="N39" s="4">
        <v>2300000000</v>
      </c>
      <c r="O39" s="4">
        <v>2003083130</v>
      </c>
      <c r="P39" s="4">
        <v>296916870</v>
      </c>
      <c r="Q39" s="4">
        <v>2003083130</v>
      </c>
      <c r="R39" s="4">
        <v>2003083130</v>
      </c>
      <c r="S39" s="4">
        <v>877251778</v>
      </c>
      <c r="T39" s="7">
        <f t="shared" si="14"/>
        <v>296916870</v>
      </c>
      <c r="U39" s="8">
        <f t="shared" si="10"/>
        <v>0.8709057086956522</v>
      </c>
      <c r="V39" s="8">
        <f t="shared" si="11"/>
        <v>0.8709057086956522</v>
      </c>
      <c r="W39" s="8">
        <f t="shared" si="12"/>
        <v>0.38141381652173911</v>
      </c>
    </row>
    <row r="40" spans="1:23" ht="54.95" customHeight="1" thickTop="1" thickBot="1" x14ac:dyDescent="0.3">
      <c r="A40" s="2" t="s">
        <v>64</v>
      </c>
      <c r="B40" s="2" t="s">
        <v>68</v>
      </c>
      <c r="C40" s="2" t="s">
        <v>66</v>
      </c>
      <c r="D40" s="2" t="s">
        <v>69</v>
      </c>
      <c r="E40" s="2" t="s">
        <v>0</v>
      </c>
      <c r="F40" s="2" t="s">
        <v>0</v>
      </c>
      <c r="G40" s="2" t="s">
        <v>14</v>
      </c>
      <c r="H40" s="2" t="s">
        <v>15</v>
      </c>
      <c r="I40" s="2" t="s">
        <v>16</v>
      </c>
      <c r="J40" s="3" t="s">
        <v>70</v>
      </c>
      <c r="K40" s="4">
        <v>500000000</v>
      </c>
      <c r="L40" s="4">
        <v>0</v>
      </c>
      <c r="M40" s="4">
        <v>50000000</v>
      </c>
      <c r="N40" s="4">
        <v>450000000</v>
      </c>
      <c r="O40" s="4">
        <v>437678060.13</v>
      </c>
      <c r="P40" s="4">
        <v>12321939.869999999</v>
      </c>
      <c r="Q40" s="4">
        <v>437003458.13</v>
      </c>
      <c r="R40" s="4">
        <v>437003458.13</v>
      </c>
      <c r="S40" s="4">
        <v>317003458.13</v>
      </c>
      <c r="T40" s="7">
        <f t="shared" si="14"/>
        <v>12996541.870000005</v>
      </c>
      <c r="U40" s="8">
        <f t="shared" si="10"/>
        <v>0.97111879584444438</v>
      </c>
      <c r="V40" s="8">
        <f t="shared" si="11"/>
        <v>0.97111879584444438</v>
      </c>
      <c r="W40" s="8">
        <f t="shared" si="12"/>
        <v>0.70445212917777777</v>
      </c>
    </row>
    <row r="41" spans="1:23" ht="54.95" customHeight="1" thickTop="1" thickBot="1" x14ac:dyDescent="0.3">
      <c r="A41" s="2" t="s">
        <v>64</v>
      </c>
      <c r="B41" s="2" t="s">
        <v>68</v>
      </c>
      <c r="C41" s="2" t="s">
        <v>66</v>
      </c>
      <c r="D41" s="2" t="s">
        <v>71</v>
      </c>
      <c r="E41" s="2" t="s">
        <v>0</v>
      </c>
      <c r="F41" s="2" t="s">
        <v>0</v>
      </c>
      <c r="G41" s="2" t="s">
        <v>14</v>
      </c>
      <c r="H41" s="2" t="s">
        <v>15</v>
      </c>
      <c r="I41" s="2" t="s">
        <v>16</v>
      </c>
      <c r="J41" s="3" t="s">
        <v>72</v>
      </c>
      <c r="K41" s="4">
        <v>1130000000</v>
      </c>
      <c r="L41" s="4">
        <v>0</v>
      </c>
      <c r="M41" s="4">
        <v>45000000</v>
      </c>
      <c r="N41" s="4">
        <v>1085000000</v>
      </c>
      <c r="O41" s="4">
        <v>1070539483.85</v>
      </c>
      <c r="P41" s="4">
        <v>14460516.15</v>
      </c>
      <c r="Q41" s="4">
        <v>1043840914.35</v>
      </c>
      <c r="R41" s="4">
        <v>1043840914.35</v>
      </c>
      <c r="S41" s="4">
        <v>823666304.35000002</v>
      </c>
      <c r="T41" s="7">
        <f t="shared" si="14"/>
        <v>41159085.649999976</v>
      </c>
      <c r="U41" s="8">
        <f t="shared" si="10"/>
        <v>0.96206535884792632</v>
      </c>
      <c r="V41" s="8">
        <f t="shared" si="11"/>
        <v>0.96206535884792632</v>
      </c>
      <c r="W41" s="8">
        <f t="shared" si="12"/>
        <v>0.75913945101382496</v>
      </c>
    </row>
    <row r="42" spans="1:23" ht="54.95" customHeight="1" thickTop="1" thickBot="1" x14ac:dyDescent="0.3">
      <c r="A42" s="2" t="s">
        <v>64</v>
      </c>
      <c r="B42" s="2" t="s">
        <v>68</v>
      </c>
      <c r="C42" s="2" t="s">
        <v>73</v>
      </c>
      <c r="D42" s="2" t="s">
        <v>74</v>
      </c>
      <c r="E42" s="2" t="s">
        <v>0</v>
      </c>
      <c r="F42" s="2" t="s">
        <v>0</v>
      </c>
      <c r="G42" s="2" t="s">
        <v>14</v>
      </c>
      <c r="H42" s="2" t="s">
        <v>15</v>
      </c>
      <c r="I42" s="2" t="s">
        <v>16</v>
      </c>
      <c r="J42" s="3" t="s">
        <v>75</v>
      </c>
      <c r="K42" s="4">
        <v>900000000</v>
      </c>
      <c r="L42" s="4">
        <v>0</v>
      </c>
      <c r="M42" s="4">
        <v>90000000</v>
      </c>
      <c r="N42" s="4">
        <v>810000000</v>
      </c>
      <c r="O42" s="4">
        <v>792118436</v>
      </c>
      <c r="P42" s="4">
        <v>17881564</v>
      </c>
      <c r="Q42" s="4">
        <v>769205299</v>
      </c>
      <c r="R42" s="4">
        <v>769205299</v>
      </c>
      <c r="S42" s="4">
        <v>539065353</v>
      </c>
      <c r="T42" s="7">
        <f t="shared" si="14"/>
        <v>40794701</v>
      </c>
      <c r="U42" s="8">
        <f t="shared" si="10"/>
        <v>0.9496361716049383</v>
      </c>
      <c r="V42" s="8">
        <f t="shared" si="11"/>
        <v>0.9496361716049383</v>
      </c>
      <c r="W42" s="8">
        <f t="shared" si="12"/>
        <v>0.66551278148148152</v>
      </c>
    </row>
    <row r="43" spans="1:23" ht="54.95" customHeight="1" thickTop="1" thickBot="1" x14ac:dyDescent="0.3">
      <c r="A43" s="2" t="s">
        <v>64</v>
      </c>
      <c r="B43" s="2" t="s">
        <v>76</v>
      </c>
      <c r="C43" s="2" t="s">
        <v>66</v>
      </c>
      <c r="D43" s="2" t="s">
        <v>52</v>
      </c>
      <c r="E43" s="2"/>
      <c r="F43" s="2"/>
      <c r="G43" s="2" t="s">
        <v>14</v>
      </c>
      <c r="H43" s="2" t="s">
        <v>15</v>
      </c>
      <c r="I43" s="2" t="s">
        <v>16</v>
      </c>
      <c r="J43" s="3" t="s">
        <v>77</v>
      </c>
      <c r="K43" s="4">
        <v>600000000</v>
      </c>
      <c r="L43" s="4">
        <v>0</v>
      </c>
      <c r="M43" s="4">
        <v>60000000</v>
      </c>
      <c r="N43" s="4">
        <v>540000000</v>
      </c>
      <c r="O43" s="4">
        <v>539836747.75</v>
      </c>
      <c r="P43" s="4">
        <v>163252.25</v>
      </c>
      <c r="Q43" s="4">
        <v>525394606.75</v>
      </c>
      <c r="R43" s="4">
        <v>525394606.75</v>
      </c>
      <c r="S43" s="4">
        <v>430317896.75</v>
      </c>
      <c r="T43" s="7">
        <f t="shared" si="14"/>
        <v>14605393.25</v>
      </c>
      <c r="U43" s="8">
        <f t="shared" si="10"/>
        <v>0.972952975462963</v>
      </c>
      <c r="V43" s="8">
        <f t="shared" si="11"/>
        <v>0.972952975462963</v>
      </c>
      <c r="W43" s="8">
        <f t="shared" si="12"/>
        <v>0.79688499398148149</v>
      </c>
    </row>
    <row r="44" spans="1:23" ht="54.95" customHeight="1" thickTop="1" thickBot="1" x14ac:dyDescent="0.3">
      <c r="A44" s="2" t="s">
        <v>64</v>
      </c>
      <c r="B44" s="2" t="s">
        <v>76</v>
      </c>
      <c r="C44" s="2" t="s">
        <v>66</v>
      </c>
      <c r="D44" s="2" t="s">
        <v>78</v>
      </c>
      <c r="E44" s="2" t="s">
        <v>0</v>
      </c>
      <c r="F44" s="2" t="s">
        <v>0</v>
      </c>
      <c r="G44" s="2" t="s">
        <v>14</v>
      </c>
      <c r="H44" s="2" t="s">
        <v>15</v>
      </c>
      <c r="I44" s="2" t="s">
        <v>16</v>
      </c>
      <c r="J44" s="3" t="s">
        <v>79</v>
      </c>
      <c r="K44" s="4">
        <v>328000000</v>
      </c>
      <c r="L44" s="4">
        <v>0</v>
      </c>
      <c r="M44" s="4">
        <v>50000000</v>
      </c>
      <c r="N44" s="4">
        <v>278000000</v>
      </c>
      <c r="O44" s="4">
        <v>274081645</v>
      </c>
      <c r="P44" s="4">
        <v>3918355</v>
      </c>
      <c r="Q44" s="4">
        <v>253389187</v>
      </c>
      <c r="R44" s="4">
        <v>253389187</v>
      </c>
      <c r="S44" s="4">
        <v>246484420</v>
      </c>
      <c r="T44" s="7">
        <f t="shared" si="14"/>
        <v>24610813</v>
      </c>
      <c r="U44" s="8">
        <f t="shared" si="10"/>
        <v>0.91147189568345321</v>
      </c>
      <c r="V44" s="8">
        <f t="shared" si="11"/>
        <v>0.91147189568345321</v>
      </c>
      <c r="W44" s="8">
        <f t="shared" si="12"/>
        <v>0.88663460431654673</v>
      </c>
    </row>
    <row r="45" spans="1:23" ht="75.75" customHeight="1" thickTop="1" thickBot="1" x14ac:dyDescent="0.3">
      <c r="A45" s="2" t="s">
        <v>64</v>
      </c>
      <c r="B45" s="2" t="s">
        <v>76</v>
      </c>
      <c r="C45" s="2" t="s">
        <v>66</v>
      </c>
      <c r="D45" s="2" t="s">
        <v>15</v>
      </c>
      <c r="E45" s="2" t="s">
        <v>0</v>
      </c>
      <c r="F45" s="2" t="s">
        <v>0</v>
      </c>
      <c r="G45" s="2" t="s">
        <v>14</v>
      </c>
      <c r="H45" s="2" t="s">
        <v>15</v>
      </c>
      <c r="I45" s="2" t="s">
        <v>16</v>
      </c>
      <c r="J45" s="3" t="s">
        <v>80</v>
      </c>
      <c r="K45" s="4">
        <v>1673000000</v>
      </c>
      <c r="L45" s="4">
        <v>0</v>
      </c>
      <c r="M45" s="4">
        <v>167000000</v>
      </c>
      <c r="N45" s="4">
        <v>1506000000</v>
      </c>
      <c r="O45" s="4">
        <v>1495964967.4300001</v>
      </c>
      <c r="P45" s="4">
        <v>10035032.57</v>
      </c>
      <c r="Q45" s="4">
        <v>1453380876.4300001</v>
      </c>
      <c r="R45" s="4">
        <v>1453380876.4300001</v>
      </c>
      <c r="S45" s="4">
        <v>1009236441.4299999</v>
      </c>
      <c r="T45" s="7">
        <f t="shared" si="14"/>
        <v>52619123.569999933</v>
      </c>
      <c r="U45" s="8">
        <f t="shared" si="10"/>
        <v>0.96506034291500664</v>
      </c>
      <c r="V45" s="8">
        <f t="shared" si="11"/>
        <v>0.96506034291500664</v>
      </c>
      <c r="W45" s="8">
        <f t="shared" si="12"/>
        <v>0.6701437194090305</v>
      </c>
    </row>
    <row r="46" spans="1:23" ht="88.5" customHeight="1" thickTop="1" thickBot="1" x14ac:dyDescent="0.3">
      <c r="A46" s="2" t="s">
        <v>64</v>
      </c>
      <c r="B46" s="2" t="s">
        <v>76</v>
      </c>
      <c r="C46" s="2" t="s">
        <v>66</v>
      </c>
      <c r="D46" s="2" t="s">
        <v>81</v>
      </c>
      <c r="E46" s="2" t="s">
        <v>0</v>
      </c>
      <c r="F46" s="2" t="s">
        <v>0</v>
      </c>
      <c r="G46" s="2" t="s">
        <v>14</v>
      </c>
      <c r="H46" s="2" t="s">
        <v>15</v>
      </c>
      <c r="I46" s="2" t="s">
        <v>16</v>
      </c>
      <c r="J46" s="3" t="s">
        <v>82</v>
      </c>
      <c r="K46" s="4">
        <v>12445322453</v>
      </c>
      <c r="L46" s="4">
        <v>1500000000</v>
      </c>
      <c r="M46" s="4">
        <v>4000000000</v>
      </c>
      <c r="N46" s="4">
        <v>9945322453</v>
      </c>
      <c r="O46" s="4">
        <v>9945322453</v>
      </c>
      <c r="P46" s="4">
        <v>0</v>
      </c>
      <c r="Q46" s="4">
        <v>9945322453</v>
      </c>
      <c r="R46" s="4">
        <v>9945322453</v>
      </c>
      <c r="S46" s="4">
        <v>8445322453</v>
      </c>
      <c r="T46" s="7">
        <f t="shared" si="14"/>
        <v>0</v>
      </c>
      <c r="U46" s="8">
        <f t="shared" si="10"/>
        <v>1</v>
      </c>
      <c r="V46" s="8">
        <f t="shared" si="11"/>
        <v>1</v>
      </c>
      <c r="W46" s="8">
        <f t="shared" si="12"/>
        <v>0.84917532768909609</v>
      </c>
    </row>
    <row r="47" spans="1:23" ht="54.95" customHeight="1" thickTop="1" thickBot="1" x14ac:dyDescent="0.3">
      <c r="A47" s="2" t="s">
        <v>64</v>
      </c>
      <c r="B47" s="2" t="s">
        <v>76</v>
      </c>
      <c r="C47" s="2" t="s">
        <v>66</v>
      </c>
      <c r="D47" s="2" t="s">
        <v>83</v>
      </c>
      <c r="E47" s="2" t="s">
        <v>0</v>
      </c>
      <c r="F47" s="2" t="s">
        <v>0</v>
      </c>
      <c r="G47" s="2" t="s">
        <v>14</v>
      </c>
      <c r="H47" s="2" t="s">
        <v>15</v>
      </c>
      <c r="I47" s="2" t="s">
        <v>16</v>
      </c>
      <c r="J47" s="3" t="s">
        <v>84</v>
      </c>
      <c r="K47" s="4">
        <v>214902165</v>
      </c>
      <c r="L47" s="4">
        <v>0</v>
      </c>
      <c r="M47" s="4">
        <v>73000000</v>
      </c>
      <c r="N47" s="4">
        <v>141902165</v>
      </c>
      <c r="O47" s="4">
        <v>100398877.5</v>
      </c>
      <c r="P47" s="4">
        <v>41503287.5</v>
      </c>
      <c r="Q47" s="4">
        <v>83250546.5</v>
      </c>
      <c r="R47" s="4">
        <v>83250546.5</v>
      </c>
      <c r="S47" s="4">
        <v>72100616.5</v>
      </c>
      <c r="T47" s="7">
        <f t="shared" si="14"/>
        <v>58651618.5</v>
      </c>
      <c r="U47" s="8">
        <f t="shared" si="10"/>
        <v>0.58667566136147398</v>
      </c>
      <c r="V47" s="8">
        <f t="shared" si="11"/>
        <v>0.58667566136147398</v>
      </c>
      <c r="W47" s="8">
        <f t="shared" si="12"/>
        <v>0.5081008912020476</v>
      </c>
    </row>
    <row r="48" spans="1:23" ht="54.95" customHeight="1" thickTop="1" thickBot="1" x14ac:dyDescent="0.3">
      <c r="A48" s="2" t="s">
        <v>64</v>
      </c>
      <c r="B48" s="2" t="s">
        <v>76</v>
      </c>
      <c r="C48" s="2" t="s">
        <v>66</v>
      </c>
      <c r="D48" s="2" t="s">
        <v>85</v>
      </c>
      <c r="E48" s="2" t="s">
        <v>0</v>
      </c>
      <c r="F48" s="2" t="s">
        <v>0</v>
      </c>
      <c r="G48" s="2" t="s">
        <v>14</v>
      </c>
      <c r="H48" s="2" t="s">
        <v>83</v>
      </c>
      <c r="I48" s="2" t="s">
        <v>16</v>
      </c>
      <c r="J48" s="3" t="s">
        <v>86</v>
      </c>
      <c r="K48" s="4">
        <v>0</v>
      </c>
      <c r="L48" s="4">
        <v>5600000000</v>
      </c>
      <c r="M48" s="4">
        <v>0</v>
      </c>
      <c r="N48" s="4">
        <v>5600000000</v>
      </c>
      <c r="O48" s="4">
        <v>5600000000</v>
      </c>
      <c r="P48" s="4">
        <v>0</v>
      </c>
      <c r="Q48" s="4">
        <v>5600000000</v>
      </c>
      <c r="R48" s="4">
        <v>5600000000</v>
      </c>
      <c r="S48" s="4">
        <v>5600000000</v>
      </c>
      <c r="T48" s="7">
        <f t="shared" si="14"/>
        <v>0</v>
      </c>
      <c r="U48" s="8">
        <f t="shared" si="10"/>
        <v>1</v>
      </c>
      <c r="V48" s="8">
        <f t="shared" si="11"/>
        <v>1</v>
      </c>
      <c r="W48" s="8">
        <f t="shared" si="12"/>
        <v>1</v>
      </c>
    </row>
    <row r="49" spans="1:27" ht="54.95" customHeight="1" thickTop="1" thickBot="1" x14ac:dyDescent="0.3">
      <c r="A49" s="2" t="s">
        <v>64</v>
      </c>
      <c r="B49" s="2" t="s">
        <v>76</v>
      </c>
      <c r="C49" s="2" t="s">
        <v>66</v>
      </c>
      <c r="D49" s="2" t="s">
        <v>85</v>
      </c>
      <c r="E49" s="2" t="s">
        <v>0</v>
      </c>
      <c r="F49" s="2" t="s">
        <v>0</v>
      </c>
      <c r="G49" s="2" t="s">
        <v>87</v>
      </c>
      <c r="H49" s="2" t="s">
        <v>47</v>
      </c>
      <c r="I49" s="2" t="s">
        <v>16</v>
      </c>
      <c r="J49" s="3" t="s">
        <v>86</v>
      </c>
      <c r="K49" s="4">
        <v>0</v>
      </c>
      <c r="L49" s="4">
        <v>5600000000</v>
      </c>
      <c r="M49" s="4">
        <v>5600000000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7">
        <f t="shared" si="14"/>
        <v>0</v>
      </c>
      <c r="U49" s="8" t="e">
        <f t="shared" si="10"/>
        <v>#DIV/0!</v>
      </c>
      <c r="V49" s="8" t="e">
        <f t="shared" si="11"/>
        <v>#DIV/0!</v>
      </c>
      <c r="W49" s="8" t="e">
        <f t="shared" si="12"/>
        <v>#DIV/0!</v>
      </c>
    </row>
    <row r="50" spans="1:27" ht="54.95" customHeight="1" thickTop="1" thickBot="1" x14ac:dyDescent="0.3">
      <c r="A50" s="2" t="s">
        <v>64</v>
      </c>
      <c r="B50" s="2" t="s">
        <v>76</v>
      </c>
      <c r="C50" s="2" t="s">
        <v>66</v>
      </c>
      <c r="D50" s="2" t="s">
        <v>88</v>
      </c>
      <c r="E50" s="2" t="s">
        <v>0</v>
      </c>
      <c r="F50" s="2" t="s">
        <v>0</v>
      </c>
      <c r="G50" s="2" t="s">
        <v>14</v>
      </c>
      <c r="H50" s="2" t="s">
        <v>15</v>
      </c>
      <c r="I50" s="2" t="s">
        <v>16</v>
      </c>
      <c r="J50" s="3" t="s">
        <v>89</v>
      </c>
      <c r="K50" s="4">
        <v>1620080346</v>
      </c>
      <c r="L50" s="4">
        <v>0</v>
      </c>
      <c r="M50" s="4">
        <v>162000000</v>
      </c>
      <c r="N50" s="4">
        <v>1458080346</v>
      </c>
      <c r="O50" s="4">
        <v>1422834175.25</v>
      </c>
      <c r="P50" s="4">
        <v>35246170.75</v>
      </c>
      <c r="Q50" s="4">
        <v>1414908250.9000001</v>
      </c>
      <c r="R50" s="4">
        <v>1414908250.9000001</v>
      </c>
      <c r="S50" s="4">
        <v>1371551477</v>
      </c>
      <c r="T50" s="7">
        <f t="shared" si="14"/>
        <v>43172095.099999905</v>
      </c>
      <c r="U50" s="8">
        <f t="shared" si="10"/>
        <v>0.97039114118886838</v>
      </c>
      <c r="V50" s="8">
        <f t="shared" si="11"/>
        <v>0.97039114118886838</v>
      </c>
      <c r="W50" s="8">
        <f t="shared" si="12"/>
        <v>0.94065562351390475</v>
      </c>
    </row>
    <row r="51" spans="1:27" ht="54.95" customHeight="1" thickTop="1" thickBot="1" x14ac:dyDescent="0.3">
      <c r="A51" s="2" t="s">
        <v>64</v>
      </c>
      <c r="B51" s="2" t="s">
        <v>76</v>
      </c>
      <c r="C51" s="2" t="s">
        <v>90</v>
      </c>
      <c r="D51" s="2" t="s">
        <v>52</v>
      </c>
      <c r="E51" s="2" t="s">
        <v>0</v>
      </c>
      <c r="F51" s="2" t="s">
        <v>0</v>
      </c>
      <c r="G51" s="2" t="s">
        <v>14</v>
      </c>
      <c r="H51" s="2" t="s">
        <v>15</v>
      </c>
      <c r="I51" s="2" t="s">
        <v>16</v>
      </c>
      <c r="J51" s="3" t="s">
        <v>91</v>
      </c>
      <c r="K51" s="4">
        <v>13449392213</v>
      </c>
      <c r="L51" s="4">
        <v>0</v>
      </c>
      <c r="M51" s="4">
        <v>2900000000</v>
      </c>
      <c r="N51" s="4">
        <v>10549392213</v>
      </c>
      <c r="O51" s="4">
        <v>10549392213</v>
      </c>
      <c r="P51" s="4">
        <v>0</v>
      </c>
      <c r="Q51" s="4">
        <v>10549392213</v>
      </c>
      <c r="R51" s="4">
        <v>10549392213</v>
      </c>
      <c r="S51" s="4">
        <v>10549392213</v>
      </c>
      <c r="T51" s="7">
        <f t="shared" si="14"/>
        <v>0</v>
      </c>
      <c r="U51" s="8">
        <f t="shared" si="10"/>
        <v>1</v>
      </c>
      <c r="V51" s="8">
        <f t="shared" si="11"/>
        <v>1</v>
      </c>
      <c r="W51" s="8">
        <f t="shared" si="12"/>
        <v>1</v>
      </c>
    </row>
    <row r="52" spans="1:27" ht="54.95" customHeight="1" thickTop="1" thickBot="1" x14ac:dyDescent="0.3">
      <c r="A52" s="2" t="s">
        <v>64</v>
      </c>
      <c r="B52" s="2" t="s">
        <v>76</v>
      </c>
      <c r="C52" s="2" t="s">
        <v>90</v>
      </c>
      <c r="D52" s="2" t="s">
        <v>52</v>
      </c>
      <c r="E52" s="2" t="s">
        <v>0</v>
      </c>
      <c r="F52" s="2" t="s">
        <v>0</v>
      </c>
      <c r="G52" s="2" t="s">
        <v>14</v>
      </c>
      <c r="H52" s="2" t="s">
        <v>32</v>
      </c>
      <c r="I52" s="2" t="s">
        <v>16</v>
      </c>
      <c r="J52" s="3" t="s">
        <v>91</v>
      </c>
      <c r="K52" s="4">
        <v>0</v>
      </c>
      <c r="L52" s="4">
        <v>7500000000</v>
      </c>
      <c r="M52" s="4">
        <v>0</v>
      </c>
      <c r="N52" s="4">
        <v>7500000000</v>
      </c>
      <c r="O52" s="4">
        <v>7500000000</v>
      </c>
      <c r="P52" s="4">
        <v>0</v>
      </c>
      <c r="Q52" s="4">
        <v>7500000000</v>
      </c>
      <c r="R52" s="4">
        <v>7500000000</v>
      </c>
      <c r="S52" s="4">
        <v>7500000000</v>
      </c>
      <c r="T52" s="7">
        <f t="shared" si="14"/>
        <v>0</v>
      </c>
      <c r="U52" s="8">
        <f t="shared" si="10"/>
        <v>1</v>
      </c>
      <c r="V52" s="8">
        <f t="shared" si="11"/>
        <v>1</v>
      </c>
      <c r="W52" s="8">
        <f t="shared" si="12"/>
        <v>1</v>
      </c>
    </row>
    <row r="53" spans="1:27" ht="54.95" customHeight="1" thickTop="1" thickBot="1" x14ac:dyDescent="0.3">
      <c r="A53" s="2" t="s">
        <v>64</v>
      </c>
      <c r="B53" s="2" t="s">
        <v>76</v>
      </c>
      <c r="C53" s="2" t="s">
        <v>90</v>
      </c>
      <c r="D53" s="2" t="s">
        <v>78</v>
      </c>
      <c r="E53" s="2" t="s">
        <v>0</v>
      </c>
      <c r="F53" s="2" t="s">
        <v>0</v>
      </c>
      <c r="G53" s="2" t="s">
        <v>14</v>
      </c>
      <c r="H53" s="2" t="s">
        <v>15</v>
      </c>
      <c r="I53" s="2" t="s">
        <v>16</v>
      </c>
      <c r="J53" s="3" t="s">
        <v>92</v>
      </c>
      <c r="K53" s="4">
        <v>12730800000</v>
      </c>
      <c r="L53" s="4">
        <v>200000000</v>
      </c>
      <c r="M53" s="4">
        <v>0</v>
      </c>
      <c r="N53" s="4">
        <v>12930800000</v>
      </c>
      <c r="O53" s="4">
        <v>12901312507.5</v>
      </c>
      <c r="P53" s="4">
        <v>29487492.5</v>
      </c>
      <c r="Q53" s="4">
        <v>12630560832</v>
      </c>
      <c r="R53" s="4">
        <v>12630560832</v>
      </c>
      <c r="S53" s="4">
        <v>9487071050.5</v>
      </c>
      <c r="T53" s="7">
        <f t="shared" si="14"/>
        <v>300239168</v>
      </c>
      <c r="U53" s="8">
        <f t="shared" si="10"/>
        <v>0.97678108330497726</v>
      </c>
      <c r="V53" s="8">
        <f t="shared" si="11"/>
        <v>0.97678108330497726</v>
      </c>
      <c r="W53" s="8">
        <f t="shared" si="12"/>
        <v>0.73368013197172643</v>
      </c>
    </row>
    <row r="54" spans="1:27" ht="54.95" customHeight="1" thickTop="1" thickBot="1" x14ac:dyDescent="0.3">
      <c r="A54" s="2" t="s">
        <v>64</v>
      </c>
      <c r="B54" s="2" t="s">
        <v>76</v>
      </c>
      <c r="C54" s="2" t="s">
        <v>93</v>
      </c>
      <c r="D54" s="2" t="s">
        <v>12</v>
      </c>
      <c r="E54" s="2" t="s">
        <v>0</v>
      </c>
      <c r="F54" s="2" t="s">
        <v>0</v>
      </c>
      <c r="G54" s="2" t="s">
        <v>14</v>
      </c>
      <c r="H54" s="2" t="s">
        <v>15</v>
      </c>
      <c r="I54" s="2" t="s">
        <v>16</v>
      </c>
      <c r="J54" s="3" t="s">
        <v>94</v>
      </c>
      <c r="K54" s="4">
        <v>3066112728</v>
      </c>
      <c r="L54" s="4">
        <v>0</v>
      </c>
      <c r="M54" s="4">
        <v>0</v>
      </c>
      <c r="N54" s="4">
        <v>3066112728</v>
      </c>
      <c r="O54" s="4">
        <v>2991112459.9499998</v>
      </c>
      <c r="P54" s="4">
        <v>75000268.049999997</v>
      </c>
      <c r="Q54" s="4">
        <v>2878420926.0999999</v>
      </c>
      <c r="R54" s="4">
        <v>2878420926.0999999</v>
      </c>
      <c r="S54" s="4">
        <v>2652547362.3499999</v>
      </c>
      <c r="T54" s="7">
        <f t="shared" si="14"/>
        <v>187691801.9000001</v>
      </c>
      <c r="U54" s="8">
        <f t="shared" si="10"/>
        <v>0.9387850941728324</v>
      </c>
      <c r="V54" s="8">
        <f t="shared" si="11"/>
        <v>0.9387850941728324</v>
      </c>
      <c r="W54" s="8">
        <f t="shared" si="12"/>
        <v>0.86511736444870857</v>
      </c>
    </row>
    <row r="55" spans="1:27" ht="54.95" customHeight="1" thickTop="1" thickBot="1" x14ac:dyDescent="0.3">
      <c r="A55" s="2" t="s">
        <v>64</v>
      </c>
      <c r="B55" s="2" t="s">
        <v>76</v>
      </c>
      <c r="C55" s="2" t="s">
        <v>93</v>
      </c>
      <c r="D55" s="2" t="s">
        <v>26</v>
      </c>
      <c r="E55" s="2" t="s">
        <v>0</v>
      </c>
      <c r="F55" s="2" t="s">
        <v>0</v>
      </c>
      <c r="G55" s="2" t="s">
        <v>14</v>
      </c>
      <c r="H55" s="2" t="s">
        <v>15</v>
      </c>
      <c r="I55" s="2" t="s">
        <v>16</v>
      </c>
      <c r="J55" s="3" t="s">
        <v>95</v>
      </c>
      <c r="K55" s="4">
        <v>400000000</v>
      </c>
      <c r="L55" s="4">
        <v>0</v>
      </c>
      <c r="M55" s="4">
        <v>0</v>
      </c>
      <c r="N55" s="4">
        <v>400000000</v>
      </c>
      <c r="O55" s="4">
        <v>342944968.69999999</v>
      </c>
      <c r="P55" s="4">
        <v>57055031.299999997</v>
      </c>
      <c r="Q55" s="4">
        <v>335389405.80000001</v>
      </c>
      <c r="R55" s="4">
        <v>335389405.80000001</v>
      </c>
      <c r="S55" s="4">
        <v>325853180.80000001</v>
      </c>
      <c r="T55" s="7">
        <f t="shared" si="14"/>
        <v>64610594.199999988</v>
      </c>
      <c r="U55" s="8">
        <f t="shared" si="10"/>
        <v>0.83847351450000007</v>
      </c>
      <c r="V55" s="8">
        <f t="shared" si="11"/>
        <v>0.83847351450000007</v>
      </c>
      <c r="W55" s="8">
        <f t="shared" si="12"/>
        <v>0.81463295200000008</v>
      </c>
    </row>
    <row r="56" spans="1:27" ht="54.95" customHeight="1" thickTop="1" thickBot="1" x14ac:dyDescent="0.3">
      <c r="A56" s="2" t="s">
        <v>64</v>
      </c>
      <c r="B56" s="2" t="s">
        <v>76</v>
      </c>
      <c r="C56" s="2" t="s">
        <v>96</v>
      </c>
      <c r="D56" s="2" t="s">
        <v>29</v>
      </c>
      <c r="E56" s="2"/>
      <c r="F56" s="2"/>
      <c r="G56" s="2" t="s">
        <v>14</v>
      </c>
      <c r="H56" s="2" t="s">
        <v>15</v>
      </c>
      <c r="I56" s="2" t="s">
        <v>16</v>
      </c>
      <c r="J56" s="3" t="s">
        <v>97</v>
      </c>
      <c r="K56" s="4">
        <v>10000000000</v>
      </c>
      <c r="L56" s="4">
        <v>0</v>
      </c>
      <c r="M56" s="4">
        <v>0</v>
      </c>
      <c r="N56" s="4">
        <v>10000000000</v>
      </c>
      <c r="O56" s="4">
        <v>10000000000</v>
      </c>
      <c r="P56" s="4">
        <v>0</v>
      </c>
      <c r="Q56" s="4">
        <v>10000000000</v>
      </c>
      <c r="R56" s="4">
        <v>10000000000</v>
      </c>
      <c r="S56" s="4">
        <v>4100000000</v>
      </c>
      <c r="T56" s="7">
        <f t="shared" si="14"/>
        <v>0</v>
      </c>
      <c r="U56" s="8">
        <f t="shared" si="10"/>
        <v>1</v>
      </c>
      <c r="V56" s="8">
        <f t="shared" si="11"/>
        <v>1</v>
      </c>
      <c r="W56" s="8">
        <f t="shared" si="12"/>
        <v>0.41</v>
      </c>
    </row>
    <row r="57" spans="1:27" ht="72.75" customHeight="1" thickTop="1" thickBot="1" x14ac:dyDescent="0.3">
      <c r="A57" s="2" t="s">
        <v>64</v>
      </c>
      <c r="B57" s="2" t="s">
        <v>76</v>
      </c>
      <c r="C57" s="2" t="s">
        <v>96</v>
      </c>
      <c r="D57" s="2" t="s">
        <v>18</v>
      </c>
      <c r="E57" s="2" t="s">
        <v>0</v>
      </c>
      <c r="F57" s="2" t="s">
        <v>0</v>
      </c>
      <c r="G57" s="2" t="s">
        <v>14</v>
      </c>
      <c r="H57" s="2" t="s">
        <v>15</v>
      </c>
      <c r="I57" s="2" t="s">
        <v>16</v>
      </c>
      <c r="J57" s="3" t="s">
        <v>98</v>
      </c>
      <c r="K57" s="4">
        <v>0</v>
      </c>
      <c r="L57" s="4">
        <v>30000000000</v>
      </c>
      <c r="M57" s="4">
        <v>0</v>
      </c>
      <c r="N57" s="4">
        <v>30000000000</v>
      </c>
      <c r="O57" s="4">
        <v>30000000000</v>
      </c>
      <c r="P57" s="4">
        <v>0</v>
      </c>
      <c r="Q57" s="4">
        <v>30000000000</v>
      </c>
      <c r="R57" s="4">
        <v>30000000000</v>
      </c>
      <c r="S57" s="4">
        <v>0</v>
      </c>
      <c r="T57" s="7">
        <f t="shared" si="14"/>
        <v>0</v>
      </c>
      <c r="U57" s="8">
        <f t="shared" si="10"/>
        <v>1</v>
      </c>
      <c r="V57" s="8">
        <f t="shared" si="11"/>
        <v>1</v>
      </c>
      <c r="W57" s="8">
        <f t="shared" si="12"/>
        <v>0</v>
      </c>
    </row>
    <row r="58" spans="1:27" ht="82.5" customHeight="1" thickTop="1" thickBot="1" x14ac:dyDescent="0.3">
      <c r="A58" s="2" t="s">
        <v>64</v>
      </c>
      <c r="B58" s="2" t="s">
        <v>76</v>
      </c>
      <c r="C58" s="2" t="s">
        <v>96</v>
      </c>
      <c r="D58" s="2" t="s">
        <v>18</v>
      </c>
      <c r="E58" s="2" t="s">
        <v>0</v>
      </c>
      <c r="F58" s="2" t="s">
        <v>0</v>
      </c>
      <c r="G58" s="2" t="s">
        <v>14</v>
      </c>
      <c r="H58" s="2" t="s">
        <v>99</v>
      </c>
      <c r="I58" s="2" t="s">
        <v>16</v>
      </c>
      <c r="J58" s="3" t="s">
        <v>98</v>
      </c>
      <c r="K58" s="4">
        <v>0</v>
      </c>
      <c r="L58" s="4">
        <v>30000000000</v>
      </c>
      <c r="M58" s="4">
        <v>0</v>
      </c>
      <c r="N58" s="4">
        <v>30000000000</v>
      </c>
      <c r="O58" s="4">
        <v>30000000000</v>
      </c>
      <c r="P58" s="4">
        <v>0</v>
      </c>
      <c r="Q58" s="4">
        <v>30000000000</v>
      </c>
      <c r="R58" s="4">
        <v>30000000000</v>
      </c>
      <c r="S58" s="4">
        <v>0</v>
      </c>
      <c r="T58" s="7">
        <f t="shared" si="14"/>
        <v>0</v>
      </c>
      <c r="U58" s="8">
        <f t="shared" si="10"/>
        <v>1</v>
      </c>
      <c r="V58" s="8">
        <f t="shared" si="11"/>
        <v>1</v>
      </c>
      <c r="W58" s="8">
        <f t="shared" si="12"/>
        <v>0</v>
      </c>
    </row>
    <row r="59" spans="1:27" ht="54.95" customHeight="1" thickTop="1" thickBot="1" x14ac:dyDescent="0.3">
      <c r="A59" s="2" t="s">
        <v>64</v>
      </c>
      <c r="B59" s="2" t="s">
        <v>76</v>
      </c>
      <c r="C59" s="2" t="s">
        <v>96</v>
      </c>
      <c r="D59" s="2" t="s">
        <v>20</v>
      </c>
      <c r="E59" s="2" t="s">
        <v>0</v>
      </c>
      <c r="F59" s="2" t="s">
        <v>0</v>
      </c>
      <c r="G59" s="2" t="s">
        <v>14</v>
      </c>
      <c r="H59" s="2" t="s">
        <v>15</v>
      </c>
      <c r="I59" s="2" t="s">
        <v>16</v>
      </c>
      <c r="J59" s="3" t="s">
        <v>100</v>
      </c>
      <c r="K59" s="4">
        <v>85805190095</v>
      </c>
      <c r="L59" s="4">
        <v>0</v>
      </c>
      <c r="M59" s="4">
        <v>33825343464</v>
      </c>
      <c r="N59" s="4">
        <v>51979846631</v>
      </c>
      <c r="O59" s="4">
        <v>51799220853.480003</v>
      </c>
      <c r="P59" s="4">
        <v>180625777.52000001</v>
      </c>
      <c r="Q59" s="4">
        <v>51442194167.480003</v>
      </c>
      <c r="R59" s="4">
        <v>51442194167.480003</v>
      </c>
      <c r="S59" s="4">
        <v>1471027216.48</v>
      </c>
      <c r="T59" s="7">
        <f t="shared" si="14"/>
        <v>537652463.51999664</v>
      </c>
      <c r="U59" s="8">
        <f t="shared" si="10"/>
        <v>0.98965652077935629</v>
      </c>
      <c r="V59" s="8">
        <f t="shared" si="11"/>
        <v>0.98965652077935629</v>
      </c>
      <c r="W59" s="8">
        <f t="shared" si="12"/>
        <v>2.8299952997604679E-2</v>
      </c>
    </row>
    <row r="60" spans="1:27" ht="54.95" customHeight="1" thickTop="1" thickBot="1" x14ac:dyDescent="0.3">
      <c r="A60" s="2" t="s">
        <v>64</v>
      </c>
      <c r="B60" s="2" t="s">
        <v>76</v>
      </c>
      <c r="C60" s="2" t="s">
        <v>96</v>
      </c>
      <c r="D60" s="2" t="s">
        <v>20</v>
      </c>
      <c r="E60" s="2" t="s">
        <v>0</v>
      </c>
      <c r="F60" s="2" t="s">
        <v>0</v>
      </c>
      <c r="G60" s="2" t="s">
        <v>14</v>
      </c>
      <c r="H60" s="2" t="s">
        <v>99</v>
      </c>
      <c r="I60" s="2" t="s">
        <v>16</v>
      </c>
      <c r="J60" s="3" t="s">
        <v>100</v>
      </c>
      <c r="K60" s="4">
        <v>30000000000</v>
      </c>
      <c r="L60" s="4">
        <v>0</v>
      </c>
      <c r="M60" s="4">
        <v>30000000000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7">
        <f t="shared" si="14"/>
        <v>0</v>
      </c>
      <c r="U60" s="8">
        <v>0</v>
      </c>
      <c r="V60" s="8">
        <v>0</v>
      </c>
      <c r="W60" s="8">
        <v>0</v>
      </c>
    </row>
    <row r="61" spans="1:27" ht="54.95" customHeight="1" thickTop="1" x14ac:dyDescent="0.25">
      <c r="A61" s="23" t="s">
        <v>64</v>
      </c>
      <c r="B61" s="23" t="s">
        <v>101</v>
      </c>
      <c r="C61" s="23" t="s">
        <v>66</v>
      </c>
      <c r="D61" s="23" t="s">
        <v>29</v>
      </c>
      <c r="E61" s="23" t="s">
        <v>0</v>
      </c>
      <c r="F61" s="23" t="s">
        <v>0</v>
      </c>
      <c r="G61" s="23" t="s">
        <v>14</v>
      </c>
      <c r="H61" s="23" t="s">
        <v>15</v>
      </c>
      <c r="I61" s="23" t="s">
        <v>16</v>
      </c>
      <c r="J61" s="24" t="s">
        <v>102</v>
      </c>
      <c r="K61" s="25">
        <v>0</v>
      </c>
      <c r="L61" s="25">
        <v>2065000000</v>
      </c>
      <c r="M61" s="25">
        <v>0</v>
      </c>
      <c r="N61" s="25">
        <v>2065000000</v>
      </c>
      <c r="O61" s="25">
        <v>2065000000</v>
      </c>
      <c r="P61" s="25">
        <v>0</v>
      </c>
      <c r="Q61" s="25">
        <v>2065000000</v>
      </c>
      <c r="R61" s="25">
        <v>2065000000</v>
      </c>
      <c r="S61" s="25">
        <v>2065000000</v>
      </c>
      <c r="T61" s="26">
        <f t="shared" si="14"/>
        <v>0</v>
      </c>
      <c r="U61" s="27">
        <f>+Q61/N61</f>
        <v>1</v>
      </c>
      <c r="V61" s="27">
        <f>+R61/N61</f>
        <v>1</v>
      </c>
      <c r="W61" s="27">
        <f>+S61/N61</f>
        <v>1</v>
      </c>
    </row>
    <row r="62" spans="1:27" ht="54.95" customHeigh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9" t="s">
        <v>127</v>
      </c>
      <c r="K62" s="30">
        <f>+K6+K38</f>
        <v>483179797855</v>
      </c>
      <c r="L62" s="30">
        <f t="shared" ref="L62:S62" si="15">+L6+L38</f>
        <v>145864013554.85001</v>
      </c>
      <c r="M62" s="30">
        <f t="shared" si="15"/>
        <v>101956099716.85001</v>
      </c>
      <c r="N62" s="30">
        <f t="shared" si="15"/>
        <v>527087711693</v>
      </c>
      <c r="O62" s="30">
        <f t="shared" si="15"/>
        <v>525238460665.09998</v>
      </c>
      <c r="P62" s="30">
        <f t="shared" si="15"/>
        <v>1849251027.9000001</v>
      </c>
      <c r="Q62" s="30">
        <f t="shared" si="15"/>
        <v>523382977314.77997</v>
      </c>
      <c r="R62" s="30">
        <f t="shared" si="15"/>
        <v>515254833531.27997</v>
      </c>
      <c r="S62" s="30">
        <f t="shared" si="15"/>
        <v>379419178454.1001</v>
      </c>
      <c r="T62" s="31">
        <f t="shared" si="14"/>
        <v>3704734378.2200317</v>
      </c>
      <c r="U62" s="32">
        <f>+Q62/N62</f>
        <v>0.99297131332028121</v>
      </c>
      <c r="V62" s="32">
        <f>+R62/N62</f>
        <v>0.97755045716449551</v>
      </c>
      <c r="W62" s="32">
        <f>+S62/N62</f>
        <v>0.7198406831292079</v>
      </c>
    </row>
    <row r="63" spans="1:27" x14ac:dyDescent="0.25">
      <c r="A63" s="18" t="s">
        <v>124</v>
      </c>
      <c r="G63" s="18"/>
      <c r="H63" s="18"/>
      <c r="I63" s="18"/>
      <c r="J63" s="18"/>
      <c r="K63" s="18"/>
      <c r="L63" s="18"/>
      <c r="M63" s="18"/>
      <c r="N63" s="18"/>
      <c r="O63" s="17"/>
      <c r="P63" s="17"/>
      <c r="Q63" s="17"/>
      <c r="R63" s="17"/>
      <c r="S63" s="17"/>
      <c r="T63" s="17"/>
      <c r="U63" s="17"/>
      <c r="V63" s="17"/>
      <c r="W63" s="19"/>
      <c r="X63" s="20"/>
      <c r="Y63" s="21"/>
      <c r="Z63" s="21"/>
      <c r="AA63" s="22"/>
    </row>
    <row r="64" spans="1:27" x14ac:dyDescent="0.25">
      <c r="A64" s="18" t="s">
        <v>128</v>
      </c>
      <c r="G64" s="18"/>
      <c r="H64" s="18"/>
      <c r="I64" s="18"/>
      <c r="J64" s="18"/>
      <c r="K64" s="18"/>
      <c r="L64" s="18"/>
      <c r="M64" s="18"/>
      <c r="N64" s="18"/>
      <c r="O64" s="17"/>
      <c r="P64" s="17"/>
      <c r="Q64" s="17"/>
      <c r="R64" s="17"/>
      <c r="S64" s="17"/>
      <c r="T64" s="17"/>
      <c r="U64" s="17"/>
      <c r="V64" s="17"/>
      <c r="W64" s="19"/>
      <c r="X64" s="20"/>
      <c r="Y64" s="21"/>
      <c r="Z64" s="21"/>
      <c r="AA64" s="22"/>
    </row>
    <row r="65" spans="1:27" x14ac:dyDescent="0.25">
      <c r="A65" s="18" t="s">
        <v>131</v>
      </c>
      <c r="G65" s="18"/>
      <c r="H65" s="18"/>
      <c r="I65" s="18"/>
      <c r="J65" s="18"/>
      <c r="K65" s="18"/>
      <c r="L65" s="18"/>
      <c r="M65" s="18"/>
      <c r="N65" s="18"/>
      <c r="O65" s="17"/>
      <c r="P65" s="17"/>
      <c r="Q65" s="17"/>
      <c r="R65" s="17"/>
      <c r="S65" s="17"/>
      <c r="T65" s="17"/>
      <c r="U65" s="17"/>
      <c r="V65" s="17"/>
      <c r="W65" s="19"/>
      <c r="X65" s="20"/>
      <c r="Y65" s="21"/>
      <c r="Z65" s="21"/>
      <c r="AA65" s="22"/>
    </row>
    <row r="66" spans="1:27" x14ac:dyDescent="0.25">
      <c r="A66" s="18" t="s">
        <v>129</v>
      </c>
      <c r="G66" s="18"/>
      <c r="H66" s="18"/>
      <c r="I66" s="18"/>
      <c r="J66" s="18"/>
      <c r="K66" s="18"/>
      <c r="L66" s="18"/>
      <c r="M66" s="18"/>
      <c r="N66" s="18"/>
      <c r="O66" s="17"/>
      <c r="P66" s="17"/>
      <c r="Q66" s="17"/>
      <c r="R66" s="17"/>
      <c r="S66" s="17"/>
      <c r="T66" s="17"/>
      <c r="U66" s="17"/>
      <c r="V66" s="17"/>
      <c r="W66" s="19"/>
      <c r="X66" s="20"/>
      <c r="Y66" s="21"/>
      <c r="Z66" s="21"/>
      <c r="AA66" s="22"/>
    </row>
    <row r="67" spans="1:27" x14ac:dyDescent="0.25">
      <c r="A67" s="18" t="s">
        <v>130</v>
      </c>
      <c r="G67" s="18"/>
      <c r="H67" s="18"/>
      <c r="I67" s="18"/>
      <c r="J67" s="18"/>
      <c r="K67" s="18"/>
      <c r="L67" s="18"/>
      <c r="M67" s="18"/>
      <c r="N67" s="18"/>
      <c r="O67" s="17"/>
      <c r="P67" s="17"/>
      <c r="Q67" s="17"/>
      <c r="R67" s="17"/>
      <c r="S67" s="17"/>
      <c r="T67" s="17"/>
      <c r="U67" s="17"/>
      <c r="V67" s="17"/>
      <c r="W67" s="19"/>
      <c r="X67" s="20"/>
      <c r="Y67" s="21"/>
      <c r="Z67" s="21"/>
      <c r="AA67" s="22"/>
    </row>
    <row r="68" spans="1:27" x14ac:dyDescent="0.25">
      <c r="A68" s="18" t="s">
        <v>125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</sheetData>
  <mergeCells count="3">
    <mergeCell ref="A1:W1"/>
    <mergeCell ref="A2:W2"/>
    <mergeCell ref="A3:W3"/>
  </mergeCells>
  <printOptions horizontalCentered="1"/>
  <pageMargins left="0.78740157480314965" right="0" top="0.78740157480314965" bottom="0.78740157480314965" header="0.78740157480314965" footer="0.78740157480314965"/>
  <pageSetup paperSize="5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GESTIÓN GENERAL </vt:lpstr>
      <vt:lpstr>'GESTIÓN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2017-01-25T16:40:09Z</cp:lastPrinted>
  <dcterms:created xsi:type="dcterms:W3CDTF">2017-01-23T15:40:19Z</dcterms:created>
  <dcterms:modified xsi:type="dcterms:W3CDTF">2017-01-25T17:18:06Z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