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SEPTIEMBRE 30 DE 2020\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O58" i="1" l="1"/>
  <c r="W58" i="1" s="1"/>
  <c r="O57" i="1"/>
  <c r="V57" i="1" s="1"/>
  <c r="O56" i="1"/>
  <c r="U56" i="1" s="1"/>
  <c r="O55" i="1"/>
  <c r="U55" i="1" s="1"/>
  <c r="O54" i="1"/>
  <c r="W54" i="1" s="1"/>
  <c r="O53" i="1"/>
  <c r="O52" i="1"/>
  <c r="U52" i="1" s="1"/>
  <c r="O51" i="1"/>
  <c r="U51" i="1" s="1"/>
  <c r="O50" i="1"/>
  <c r="W50" i="1" s="1"/>
  <c r="O49" i="1"/>
  <c r="V49" i="1" s="1"/>
  <c r="O48" i="1"/>
  <c r="U48" i="1" s="1"/>
  <c r="O47" i="1"/>
  <c r="U47" i="1" s="1"/>
  <c r="O46" i="1"/>
  <c r="W46" i="1" s="1"/>
  <c r="O45" i="1"/>
  <c r="O44" i="1"/>
  <c r="U44" i="1" s="1"/>
  <c r="O43" i="1"/>
  <c r="W43" i="1" s="1"/>
  <c r="O42" i="1"/>
  <c r="V42" i="1" s="1"/>
  <c r="O41" i="1"/>
  <c r="U41" i="1" s="1"/>
  <c r="O40" i="1"/>
  <c r="U40" i="1" s="1"/>
  <c r="O38" i="1"/>
  <c r="V38" i="1" s="1"/>
  <c r="O37" i="1"/>
  <c r="U37" i="1" s="1"/>
  <c r="O35" i="1"/>
  <c r="W35" i="1" s="1"/>
  <c r="O34" i="1"/>
  <c r="O33" i="1"/>
  <c r="U33" i="1" s="1"/>
  <c r="O32" i="1"/>
  <c r="U32" i="1" s="1"/>
  <c r="O31" i="1"/>
  <c r="W31" i="1" s="1"/>
  <c r="O30" i="1"/>
  <c r="O29" i="1"/>
  <c r="U29" i="1" s="1"/>
  <c r="O28" i="1"/>
  <c r="U28" i="1" s="1"/>
  <c r="O27" i="1"/>
  <c r="W27" i="1" s="1"/>
  <c r="O26" i="1"/>
  <c r="O25" i="1"/>
  <c r="U25" i="1" s="1"/>
  <c r="O24" i="1"/>
  <c r="U24" i="1" s="1"/>
  <c r="O23" i="1"/>
  <c r="W23" i="1" s="1"/>
  <c r="O22" i="1"/>
  <c r="O21" i="1"/>
  <c r="U21" i="1" s="1"/>
  <c r="O20" i="1"/>
  <c r="U20" i="1" s="1"/>
  <c r="O19" i="1"/>
  <c r="W19" i="1" s="1"/>
  <c r="O18" i="1"/>
  <c r="O17" i="1"/>
  <c r="U17" i="1" s="1"/>
  <c r="O16" i="1"/>
  <c r="U16" i="1" s="1"/>
  <c r="O14" i="1"/>
  <c r="O13" i="1"/>
  <c r="U13" i="1" s="1"/>
  <c r="O11" i="1"/>
  <c r="V11" i="1" s="1"/>
  <c r="O10" i="1"/>
  <c r="V10" i="1" s="1"/>
  <c r="O9" i="1"/>
  <c r="U9" i="1" s="1"/>
  <c r="T39" i="1"/>
  <c r="S39" i="1"/>
  <c r="R39" i="1"/>
  <c r="Q39" i="1"/>
  <c r="P39" i="1"/>
  <c r="N39" i="1"/>
  <c r="M39" i="1"/>
  <c r="L39" i="1"/>
  <c r="K39" i="1"/>
  <c r="J39" i="1"/>
  <c r="T36" i="1"/>
  <c r="S36" i="1"/>
  <c r="R36" i="1"/>
  <c r="Q36" i="1"/>
  <c r="P36" i="1"/>
  <c r="N36" i="1"/>
  <c r="M36" i="1"/>
  <c r="L36" i="1"/>
  <c r="K36" i="1"/>
  <c r="J36" i="1"/>
  <c r="T15" i="1"/>
  <c r="S15" i="1"/>
  <c r="R15" i="1"/>
  <c r="Q15" i="1"/>
  <c r="P15" i="1"/>
  <c r="N15" i="1"/>
  <c r="M15" i="1"/>
  <c r="L15" i="1"/>
  <c r="K15" i="1"/>
  <c r="J15" i="1"/>
  <c r="T12" i="1"/>
  <c r="S12" i="1"/>
  <c r="R12" i="1"/>
  <c r="Q12" i="1"/>
  <c r="P12" i="1"/>
  <c r="N12" i="1"/>
  <c r="M12" i="1"/>
  <c r="L12" i="1"/>
  <c r="K12" i="1"/>
  <c r="J12" i="1"/>
  <c r="T8" i="1"/>
  <c r="S8" i="1"/>
  <c r="R8" i="1"/>
  <c r="Q8" i="1"/>
  <c r="P8" i="1"/>
  <c r="N8" i="1"/>
  <c r="M8" i="1"/>
  <c r="L8" i="1"/>
  <c r="K8" i="1"/>
  <c r="J8" i="1"/>
  <c r="O15" i="1" l="1"/>
  <c r="U15" i="1" s="1"/>
  <c r="O39" i="1"/>
  <c r="U39" i="1" s="1"/>
  <c r="W25" i="1"/>
  <c r="W33" i="1"/>
  <c r="V17" i="1"/>
  <c r="V46" i="1"/>
  <c r="V25" i="1"/>
  <c r="V54" i="1"/>
  <c r="W9" i="1"/>
  <c r="V37" i="1"/>
  <c r="V44" i="1"/>
  <c r="W17" i="1"/>
  <c r="V28" i="1"/>
  <c r="V43" i="1"/>
  <c r="V50" i="1"/>
  <c r="V58" i="1"/>
  <c r="V52" i="1"/>
  <c r="O12" i="1"/>
  <c r="U12" i="1" s="1"/>
  <c r="O36" i="1"/>
  <c r="U36" i="1" s="1"/>
  <c r="V9" i="1"/>
  <c r="V20" i="1"/>
  <c r="V33" i="1"/>
  <c r="W15" i="1"/>
  <c r="V15" i="1"/>
  <c r="V39" i="1"/>
  <c r="W39" i="1"/>
  <c r="V23" i="1"/>
  <c r="V31" i="1"/>
  <c r="V40" i="1"/>
  <c r="V47" i="1"/>
  <c r="V55" i="1"/>
  <c r="W20" i="1"/>
  <c r="W28" i="1"/>
  <c r="W37" i="1"/>
  <c r="W40" i="1"/>
  <c r="W44" i="1"/>
  <c r="W47" i="1"/>
  <c r="W52" i="1"/>
  <c r="W55" i="1"/>
  <c r="X15" i="1"/>
  <c r="X39" i="1"/>
  <c r="V13" i="1"/>
  <c r="V16" i="1"/>
  <c r="V19" i="1"/>
  <c r="V21" i="1"/>
  <c r="V24" i="1"/>
  <c r="V27" i="1"/>
  <c r="V29" i="1"/>
  <c r="V32" i="1"/>
  <c r="V35" i="1"/>
  <c r="V41" i="1"/>
  <c r="V48" i="1"/>
  <c r="V51" i="1"/>
  <c r="V56" i="1"/>
  <c r="Q7" i="1"/>
  <c r="Q59" i="1" s="1"/>
  <c r="W13" i="1"/>
  <c r="W16" i="1"/>
  <c r="W21" i="1"/>
  <c r="W24" i="1"/>
  <c r="W29" i="1"/>
  <c r="W32" i="1"/>
  <c r="W41" i="1"/>
  <c r="W48" i="1"/>
  <c r="W51" i="1"/>
  <c r="W56" i="1"/>
  <c r="U45" i="1"/>
  <c r="X45" i="1"/>
  <c r="U53" i="1"/>
  <c r="X53" i="1"/>
  <c r="X12" i="1"/>
  <c r="U14" i="1"/>
  <c r="X14" i="1"/>
  <c r="U18" i="1"/>
  <c r="X18" i="1"/>
  <c r="U22" i="1"/>
  <c r="X22" i="1"/>
  <c r="U26" i="1"/>
  <c r="X26" i="1"/>
  <c r="U30" i="1"/>
  <c r="X30" i="1"/>
  <c r="U34" i="1"/>
  <c r="X34" i="1"/>
  <c r="U43" i="1"/>
  <c r="X43" i="1"/>
  <c r="U46" i="1"/>
  <c r="X46" i="1"/>
  <c r="U50" i="1"/>
  <c r="X50" i="1"/>
  <c r="U54" i="1"/>
  <c r="X54" i="1"/>
  <c r="U58" i="1"/>
  <c r="X58" i="1"/>
  <c r="V14" i="1"/>
  <c r="V18" i="1"/>
  <c r="V22" i="1"/>
  <c r="V26" i="1"/>
  <c r="V30" i="1"/>
  <c r="V34" i="1"/>
  <c r="V45" i="1"/>
  <c r="V53" i="1"/>
  <c r="U11" i="1"/>
  <c r="X11" i="1"/>
  <c r="U38" i="1"/>
  <c r="X38" i="1"/>
  <c r="U42" i="1"/>
  <c r="X42" i="1"/>
  <c r="U49" i="1"/>
  <c r="X49" i="1"/>
  <c r="U57" i="1"/>
  <c r="X57" i="1"/>
  <c r="W11" i="1"/>
  <c r="U10" i="1"/>
  <c r="X10" i="1"/>
  <c r="U19" i="1"/>
  <c r="X19" i="1"/>
  <c r="U23" i="1"/>
  <c r="X23" i="1"/>
  <c r="U27" i="1"/>
  <c r="X27" i="1"/>
  <c r="U31" i="1"/>
  <c r="X31" i="1"/>
  <c r="U35" i="1"/>
  <c r="X35" i="1"/>
  <c r="W10" i="1"/>
  <c r="W14" i="1"/>
  <c r="W18" i="1"/>
  <c r="W22" i="1"/>
  <c r="W26" i="1"/>
  <c r="W30" i="1"/>
  <c r="W34" i="1"/>
  <c r="W38" i="1"/>
  <c r="W42" i="1"/>
  <c r="W45" i="1"/>
  <c r="W49" i="1"/>
  <c r="W53" i="1"/>
  <c r="W57" i="1"/>
  <c r="M7" i="1"/>
  <c r="O8" i="1"/>
  <c r="X8" i="1" s="1"/>
  <c r="X9" i="1"/>
  <c r="X13" i="1"/>
  <c r="X16" i="1"/>
  <c r="X17" i="1"/>
  <c r="X20" i="1"/>
  <c r="X21" i="1"/>
  <c r="X24" i="1"/>
  <c r="X25" i="1"/>
  <c r="X28" i="1"/>
  <c r="X29" i="1"/>
  <c r="X32" i="1"/>
  <c r="X33" i="1"/>
  <c r="X37" i="1"/>
  <c r="X40" i="1"/>
  <c r="X41" i="1"/>
  <c r="X44" i="1"/>
  <c r="X47" i="1"/>
  <c r="X48" i="1"/>
  <c r="X51" i="1"/>
  <c r="X52" i="1"/>
  <c r="X55" i="1"/>
  <c r="X56" i="1"/>
  <c r="J7" i="1"/>
  <c r="J59" i="1" s="1"/>
  <c r="N7" i="1"/>
  <c r="N59" i="1" s="1"/>
  <c r="R7" i="1"/>
  <c r="K7" i="1"/>
  <c r="K59" i="1" s="1"/>
  <c r="S7" i="1"/>
  <c r="L7" i="1"/>
  <c r="L59" i="1" s="1"/>
  <c r="P7" i="1"/>
  <c r="P59" i="1" s="1"/>
  <c r="T7" i="1"/>
  <c r="W36" i="1" l="1"/>
  <c r="W12" i="1"/>
  <c r="V12" i="1"/>
  <c r="V36" i="1"/>
  <c r="X36" i="1"/>
  <c r="T59" i="1"/>
  <c r="U8" i="1"/>
  <c r="W8" i="1"/>
  <c r="V8" i="1"/>
  <c r="R59" i="1"/>
  <c r="S59" i="1"/>
  <c r="M59" i="1"/>
  <c r="O59" i="1" s="1"/>
  <c r="O7" i="1"/>
  <c r="U7" i="1" s="1"/>
  <c r="V59" i="1" l="1"/>
  <c r="X7" i="1"/>
  <c r="X59" i="1"/>
  <c r="W59" i="1"/>
  <c r="U59" i="1"/>
  <c r="W7" i="1"/>
  <c r="V7" i="1"/>
</calcChain>
</file>

<file path=xl/sharedStrings.xml><?xml version="1.0" encoding="utf-8"?>
<sst xmlns="http://schemas.openxmlformats.org/spreadsheetml/2006/main" count="436" uniqueCount="137">
  <si>
    <t/>
  </si>
  <si>
    <t>TIPO</t>
  </si>
  <si>
    <t>CTA</t>
  </si>
  <si>
    <t>SUB
CTA</t>
  </si>
  <si>
    <t>OBJ</t>
  </si>
  <si>
    <t>ORD</t>
  </si>
  <si>
    <t>FUENTE</t>
  </si>
  <si>
    <t>REC</t>
  </si>
  <si>
    <t>SIT</t>
  </si>
  <si>
    <t>DESCRIPCION</t>
  </si>
  <si>
    <t>APR. INICIAL</t>
  </si>
  <si>
    <t>APR. ADICIONADA</t>
  </si>
  <si>
    <t>APR. REDUCIDA</t>
  </si>
  <si>
    <t>APR. VIGENTE</t>
  </si>
  <si>
    <t>APR BLOQUEADA</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</si>
  <si>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</si>
  <si>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</si>
  <si>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</si>
  <si>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</si>
  <si>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</si>
  <si>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</si>
  <si>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</si>
  <si>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</si>
  <si>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</si>
  <si>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</si>
  <si>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</si>
  <si>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</si>
  <si>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</si>
  <si>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</si>
  <si>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</si>
  <si>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</si>
  <si>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</si>
  <si>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</si>
  <si>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</si>
  <si>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</si>
  <si>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</si>
  <si>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</si>
  <si>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</si>
  <si>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</si>
  <si>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</si>
  <si>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</si>
  <si>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</si>
  <si>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</si>
  <si>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</si>
  <si>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</si>
  <si>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</si>
  <si>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</si>
  <si>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</si>
  <si>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</si>
  <si>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</si>
  <si>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</si>
  <si>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</si>
  <si>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</si>
  <si>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</si>
  <si>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</si>
  <si>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</si>
  <si>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</si>
  <si>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</si>
  <si>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</si>
  <si>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</si>
  <si>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</si>
  <si>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</si>
  <si>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</si>
  <si>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</si>
  <si>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</si>
  <si>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</si>
  <si>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</si>
  <si>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</si>
  <si>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</si>
  <si>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</si>
  <si>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</si>
  <si>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</si>
  <si>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</si>
  <si>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</si>
  <si>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</si>
  <si>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</si>
  <si>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</si>
  <si>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</si>
  <si>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</si>
  <si>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</si>
  <si>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</si>
  <si>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</si>
  <si>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</si>
  <si>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</si>
  <si>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</si>
  <si>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</si>
  <si>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</si>
  <si>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</si>
  <si>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</si>
  <si>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</si>
  <si>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</si>
  <si>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</si>
  <si>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</si>
  <si>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</si>
  <si>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</si>
  <si>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</si>
  <si>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</si>
  <si>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</si>
  <si>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</si>
  <si>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</si>
  <si>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</si>
  <si>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</si>
  <si>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</si>
  <si>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</si>
  <si>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</si>
  <si>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</si>
  <si>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</si>
  <si>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</si>
  <si>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</si>
  <si>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</si>
  <si>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</si>
  <si>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</si>
  <si>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</si>
  <si>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APR. VIGENTE DESPUES DE BLOQUEOS</t>
  </si>
  <si>
    <t>GASTOS DE PERSONAL</t>
  </si>
  <si>
    <t>GASTOS DE FUNCIONAMIENTO</t>
  </si>
  <si>
    <t xml:space="preserve">ADQUISICION DE BIENES Y SERVICIOS </t>
  </si>
  <si>
    <t>TRANSFERENCIAS CORRIENTES</t>
  </si>
  <si>
    <t>GASTOS POR TRIBUTOS, MULTAS, SANCIONES E INTERESES DE MORA</t>
  </si>
  <si>
    <t xml:space="preserve">GASTOS DE INVERSION </t>
  </si>
  <si>
    <t>APROPIACION SIN COMPROMETER</t>
  </si>
  <si>
    <t>MINISTERIO DE COMERCIO INDUSTRIA Y TURISMO</t>
  </si>
  <si>
    <t>EJECUCION PRESUPUESTAL ACUMULADA CON CORTE AL 30 DE SEPTIEMBRE DE 2020</t>
  </si>
  <si>
    <t>UNIDAD EJECUTORA 3501-01-000 GESTION GENERAL</t>
  </si>
  <si>
    <t>FECHA DE GENERACION: OCTUBRE 01 DE 2020</t>
  </si>
  <si>
    <t>TOTAL PRESUPUESTO A+C</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</si>
  <si>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</si>
  <si>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</si>
  <si>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</si>
  <si>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</si>
  <si>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</si>
  <si>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</si>
  <si>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</si>
  <si>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</si>
  <si>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t>COMP/ APR</t>
  </si>
  <si>
    <t>OBLIG/ APR</t>
  </si>
  <si>
    <t>PAGO/ APR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</si>
</sst>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2"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b/>
      <sz val="8"/>
      <color theme="0"/>
      <name val="Arial"/>
      <family val="2"/>
    </font>
    <font>
      <sz val="8"/>
      <color theme="0"/>
      <name val="Arial"/>
      <family val="2"/>
    </font>
    <font>
      <b/>
      <sz val="10"/>
      <color rgb="FF000000"/>
      <name val="Arial"/>
      <family val="2"/>
    </font>
    <font>
      <sz val="10"/>
      <name val="Arial"/>
      <family val="2"/>
    </font>
    <font>
      <b/>
      <sz val="8"/>
      <color rgb="FF000000"/>
      <name val="Arial"/>
      <family val="2"/>
    </font>
    <font>
      <b/>
      <sz val="8"/>
      <name val="Arial"/>
      <family val="2"/>
    </font>
    <font>
      <sz val="11"/>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26">
    <xf numFmtId="0" fontId="1" fillId="0" borderId="0" xfId="0" applyFont="1" applyFill="1" applyBorder="1"/>
    <xf numFmtId="0" fontId="2" fillId="0" borderId="0" xfId="0" applyNumberFormat="1" applyFont="1" applyFill="1" applyBorder="1" applyAlignment="1">
      <alignment horizontal="center" vertical="center" wrapText="1" readingOrder="1"/>
    </xf>
    <xf numFmtId="165"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65" fontId="4" fillId="3" borderId="1" xfId="0" applyNumberFormat="1" applyFont="1" applyFill="1" applyBorder="1" applyAlignment="1">
      <alignment horizontal="right" vertical="center" wrapText="1"/>
    </xf>
    <xf numFmtId="10" fontId="4"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5" fillId="2" borderId="2" xfId="0" applyNumberFormat="1" applyFont="1" applyFill="1" applyBorder="1" applyAlignment="1">
      <alignment horizontal="center" vertical="center" wrapText="1" readingOrder="1"/>
    </xf>
    <xf numFmtId="0" fontId="6" fillId="2" borderId="2" xfId="0" applyFont="1" applyFill="1" applyBorder="1" applyAlignment="1">
      <alignment horizontal="centerContinuous" vertical="center" wrapText="1"/>
    </xf>
    <xf numFmtId="0" fontId="1" fillId="0"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0" borderId="1" xfId="0" applyNumberFormat="1" applyFont="1" applyFill="1" applyBorder="1" applyAlignment="1">
      <alignment horizontal="right" vertical="center" wrapText="1" readingOrder="1"/>
    </xf>
    <xf numFmtId="165" fontId="3" fillId="3" borderId="1" xfId="0" applyNumberFormat="1" applyFont="1" applyFill="1" applyBorder="1" applyAlignment="1">
      <alignment horizontal="right" vertical="center" wrapText="1" readingOrder="1"/>
    </xf>
    <xf numFmtId="0" fontId="3" fillId="0" borderId="0" xfId="0" applyFont="1" applyFill="1"/>
    <xf numFmtId="0" fontId="4" fillId="0" borderId="0" xfId="0" applyFont="1" applyFill="1" applyBorder="1"/>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11" fillId="0" borderId="0" xfId="0" applyFont="1" applyFill="1" applyBorder="1"/>
    <xf numFmtId="0" fontId="7"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7</xdr:col>
      <xdr:colOff>180561</xdr:colOff>
      <xdr:row>3</xdr:row>
      <xdr:rowOff>26090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79"/>
  <sheetViews>
    <sheetView showGridLines="0" tabSelected="1" topLeftCell="L46" workbookViewId="0">
      <selection activeCell="H59" sqref="H59"/>
    </sheetView>
  </sheetViews>
  <sheetFormatPr baseColWidth="10" defaultRowHeight="15" x14ac:dyDescent="0.25"/>
  <cols>
    <col min="1" max="1" width="5.140625" customWidth="1"/>
    <col min="2" max="3" width="5.42578125" customWidth="1"/>
    <col min="4" max="4" width="4.85546875" customWidth="1"/>
    <col min="5" max="5" width="5.42578125" customWidth="1"/>
    <col min="6" max="6" width="6.28515625" customWidth="1"/>
    <col min="7" max="7" width="4.7109375" customWidth="1"/>
    <col min="8" max="8" width="4.140625" customWidth="1"/>
    <col min="9" max="9" width="27.5703125" customWidth="1"/>
    <col min="10" max="10" width="16.7109375" customWidth="1"/>
    <col min="11" max="12" width="15.7109375" customWidth="1"/>
    <col min="13" max="13" width="16" customWidth="1"/>
    <col min="14" max="14" width="15.85546875" customWidth="1"/>
    <col min="15" max="15" width="15.42578125" customWidth="1"/>
    <col min="16" max="16" width="16.5703125" customWidth="1"/>
    <col min="17" max="17" width="15.42578125" customWidth="1"/>
    <col min="18" max="18" width="16" customWidth="1"/>
    <col min="19" max="20" width="15.7109375" customWidth="1"/>
    <col min="21" max="21" width="14.140625" customWidth="1"/>
    <col min="22" max="22" width="7.140625" customWidth="1"/>
    <col min="23" max="23" width="6.85546875" customWidth="1"/>
    <col min="24" max="24" width="7.28515625" customWidth="1"/>
  </cols>
  <sheetData>
    <row r="2" spans="1:24" x14ac:dyDescent="0.25">
      <c r="A2" s="23" t="s">
        <v>121</v>
      </c>
      <c r="B2" s="24"/>
      <c r="C2" s="24"/>
      <c r="D2" s="24"/>
      <c r="E2" s="24"/>
      <c r="F2" s="24"/>
      <c r="G2" s="24"/>
      <c r="H2" s="24"/>
      <c r="I2" s="24"/>
      <c r="J2" s="24"/>
      <c r="K2" s="24"/>
      <c r="L2" s="24"/>
      <c r="M2" s="24"/>
      <c r="N2" s="24"/>
      <c r="O2" s="24"/>
      <c r="P2" s="24"/>
      <c r="Q2" s="24"/>
      <c r="R2" s="24"/>
      <c r="S2" s="24"/>
      <c r="T2" s="24"/>
      <c r="U2" s="24"/>
      <c r="V2" s="24"/>
      <c r="W2" s="24"/>
      <c r="X2" s="24"/>
    </row>
    <row r="3" spans="1:24" x14ac:dyDescent="0.25">
      <c r="A3" s="23" t="s">
        <v>122</v>
      </c>
      <c r="B3" s="24"/>
      <c r="C3" s="24"/>
      <c r="D3" s="24"/>
      <c r="E3" s="24"/>
      <c r="F3" s="24"/>
      <c r="G3" s="24"/>
      <c r="H3" s="24"/>
      <c r="I3" s="24"/>
      <c r="J3" s="24"/>
      <c r="K3" s="24"/>
      <c r="L3" s="24"/>
      <c r="M3" s="24"/>
      <c r="N3" s="24"/>
      <c r="O3" s="24"/>
      <c r="P3" s="24"/>
      <c r="Q3" s="24"/>
      <c r="R3" s="24"/>
      <c r="S3" s="24"/>
      <c r="T3" s="24"/>
      <c r="U3" s="24"/>
      <c r="V3" s="24"/>
      <c r="W3" s="24"/>
      <c r="X3" s="24"/>
    </row>
    <row r="4" spans="1:24" ht="21" customHeight="1" x14ac:dyDescent="0.25">
      <c r="A4" s="23" t="s">
        <v>123</v>
      </c>
      <c r="B4" s="24"/>
      <c r="C4" s="24"/>
      <c r="D4" s="24"/>
      <c r="E4" s="24"/>
      <c r="F4" s="24"/>
      <c r="G4" s="24"/>
      <c r="H4" s="24"/>
      <c r="I4" s="24"/>
      <c r="J4" s="24"/>
      <c r="K4" s="24"/>
      <c r="L4" s="24"/>
      <c r="M4" s="24"/>
      <c r="N4" s="24"/>
      <c r="O4" s="24"/>
      <c r="P4" s="24"/>
      <c r="Q4" s="24"/>
      <c r="R4" s="24"/>
      <c r="S4" s="24"/>
      <c r="T4" s="24"/>
      <c r="U4" s="24"/>
      <c r="V4" s="24"/>
      <c r="W4" s="24"/>
      <c r="X4" s="24"/>
    </row>
    <row r="5" spans="1:24" ht="27" customHeight="1" x14ac:dyDescent="0.25">
      <c r="A5" s="1"/>
      <c r="B5" s="14"/>
      <c r="C5" s="14"/>
      <c r="D5" s="14"/>
      <c r="E5" s="14"/>
      <c r="F5" s="14"/>
      <c r="G5" s="14"/>
      <c r="H5" s="14"/>
      <c r="I5" s="14"/>
      <c r="J5" s="14"/>
      <c r="K5" s="14"/>
      <c r="L5" s="14"/>
      <c r="M5" s="14"/>
      <c r="N5" s="14"/>
      <c r="O5" s="14"/>
      <c r="P5" s="14"/>
      <c r="Q5" s="14"/>
      <c r="R5" s="14"/>
      <c r="S5" s="14"/>
      <c r="T5" s="14"/>
      <c r="U5" s="25" t="s">
        <v>124</v>
      </c>
      <c r="V5" s="25"/>
      <c r="W5" s="25"/>
      <c r="X5" s="25"/>
    </row>
    <row r="6" spans="1:24" ht="35.1" customHeight="1" thickBot="1" x14ac:dyDescent="0.3">
      <c r="A6" s="12" t="s">
        <v>1</v>
      </c>
      <c r="B6" s="12" t="s">
        <v>2</v>
      </c>
      <c r="C6" s="12" t="s">
        <v>3</v>
      </c>
      <c r="D6" s="12" t="s">
        <v>4</v>
      </c>
      <c r="E6" s="12" t="s">
        <v>5</v>
      </c>
      <c r="F6" s="12" t="s">
        <v>6</v>
      </c>
      <c r="G6" s="12" t="s">
        <v>7</v>
      </c>
      <c r="H6" s="12" t="s">
        <v>8</v>
      </c>
      <c r="I6" s="12" t="s">
        <v>9</v>
      </c>
      <c r="J6" s="12" t="s">
        <v>10</v>
      </c>
      <c r="K6" s="12" t="s">
        <v>11</v>
      </c>
      <c r="L6" s="12" t="s">
        <v>12</v>
      </c>
      <c r="M6" s="12" t="s">
        <v>13</v>
      </c>
      <c r="N6" s="12" t="s">
        <v>14</v>
      </c>
      <c r="O6" s="12" t="s">
        <v>113</v>
      </c>
      <c r="P6" s="12" t="s">
        <v>15</v>
      </c>
      <c r="Q6" s="12" t="s">
        <v>16</v>
      </c>
      <c r="R6" s="12" t="s">
        <v>17</v>
      </c>
      <c r="S6" s="12" t="s">
        <v>18</v>
      </c>
      <c r="T6" s="12" t="s">
        <v>19</v>
      </c>
      <c r="U6" s="13" t="s">
        <v>120</v>
      </c>
      <c r="V6" s="15" t="s">
        <v>134</v>
      </c>
      <c r="W6" s="15" t="s">
        <v>135</v>
      </c>
      <c r="X6" s="15" t="s">
        <v>136</v>
      </c>
    </row>
    <row r="7" spans="1:24" ht="35.1" customHeight="1" thickTop="1" thickBot="1" x14ac:dyDescent="0.3">
      <c r="A7" s="4" t="s">
        <v>20</v>
      </c>
      <c r="B7" s="4"/>
      <c r="C7" s="4"/>
      <c r="D7" s="4"/>
      <c r="E7" s="4"/>
      <c r="F7" s="4"/>
      <c r="G7" s="4"/>
      <c r="H7" s="4"/>
      <c r="I7" s="5" t="s">
        <v>115</v>
      </c>
      <c r="J7" s="16">
        <f>+J8+J12+J15+J36</f>
        <v>378313126000</v>
      </c>
      <c r="K7" s="16">
        <f t="shared" ref="K7:T7" si="0">+K8+K12+K15+K36</f>
        <v>102529536000</v>
      </c>
      <c r="L7" s="16">
        <f t="shared" si="0"/>
        <v>1686000</v>
      </c>
      <c r="M7" s="16">
        <f t="shared" si="0"/>
        <v>480840976000</v>
      </c>
      <c r="N7" s="16">
        <f t="shared" si="0"/>
        <v>6000000000</v>
      </c>
      <c r="O7" s="16">
        <f>+M7-N7</f>
        <v>474840976000</v>
      </c>
      <c r="P7" s="16">
        <f t="shared" si="0"/>
        <v>403629136266.07996</v>
      </c>
      <c r="Q7" s="16">
        <f t="shared" si="0"/>
        <v>71211839733.919998</v>
      </c>
      <c r="R7" s="16">
        <f t="shared" si="0"/>
        <v>390305574739.39001</v>
      </c>
      <c r="S7" s="16">
        <f t="shared" si="0"/>
        <v>328946595622.78003</v>
      </c>
      <c r="T7" s="16">
        <f t="shared" si="0"/>
        <v>314331064688.78003</v>
      </c>
      <c r="U7" s="2">
        <f>+O7-R7</f>
        <v>84535401260.609985</v>
      </c>
      <c r="V7" s="3">
        <f>+R7/O7</f>
        <v>0.8219711323720934</v>
      </c>
      <c r="W7" s="3">
        <f>+S7/O7</f>
        <v>0.69275107298823346</v>
      </c>
      <c r="X7" s="3">
        <f>+T7/O7</f>
        <v>0.66197122947700293</v>
      </c>
    </row>
    <row r="8" spans="1:24" ht="35.1" customHeight="1" thickTop="1" thickBot="1" x14ac:dyDescent="0.3">
      <c r="A8" s="9" t="s">
        <v>20</v>
      </c>
      <c r="B8" s="9"/>
      <c r="C8" s="9"/>
      <c r="D8" s="9"/>
      <c r="E8" s="9"/>
      <c r="F8" s="9"/>
      <c r="G8" s="9"/>
      <c r="H8" s="9"/>
      <c r="I8" s="10" t="s">
        <v>114</v>
      </c>
      <c r="J8" s="11">
        <f>SUM(J9:J11)</f>
        <v>39306521000</v>
      </c>
      <c r="K8" s="11">
        <f t="shared" ref="K8:T8" si="1">SUM(K9:K11)</f>
        <v>0</v>
      </c>
      <c r="L8" s="11">
        <f t="shared" si="1"/>
        <v>0</v>
      </c>
      <c r="M8" s="11">
        <f t="shared" si="1"/>
        <v>39306521000</v>
      </c>
      <c r="N8" s="11">
        <f t="shared" si="1"/>
        <v>0</v>
      </c>
      <c r="O8" s="17">
        <f t="shared" ref="O8:O59" si="2">+M8-N8</f>
        <v>39306521000</v>
      </c>
      <c r="P8" s="11">
        <f t="shared" si="1"/>
        <v>39306521000</v>
      </c>
      <c r="Q8" s="11">
        <f t="shared" si="1"/>
        <v>0</v>
      </c>
      <c r="R8" s="11">
        <f t="shared" si="1"/>
        <v>27774000660.27</v>
      </c>
      <c r="S8" s="11">
        <f t="shared" si="1"/>
        <v>27575834451.27</v>
      </c>
      <c r="T8" s="11">
        <f t="shared" si="1"/>
        <v>27554617343.27</v>
      </c>
      <c r="U8" s="7">
        <f t="shared" ref="U8:U59" si="3">+O8-R8</f>
        <v>11532520339.73</v>
      </c>
      <c r="V8" s="8">
        <f t="shared" ref="V8:V59" si="4">+R8/O8</f>
        <v>0.70660032874112666</v>
      </c>
      <c r="W8" s="8">
        <f t="shared" ref="W8:W59" si="5">+S8/O8</f>
        <v>0.7015587681054245</v>
      </c>
      <c r="X8" s="8">
        <f t="shared" ref="X8:X59" si="6">+T8/O8</f>
        <v>0.70101898214980662</v>
      </c>
    </row>
    <row r="9" spans="1:24" ht="35.1" customHeight="1" thickTop="1" thickBot="1" x14ac:dyDescent="0.3">
      <c r="A9" s="4" t="s">
        <v>20</v>
      </c>
      <c r="B9" s="4" t="s">
        <v>21</v>
      </c>
      <c r="C9" s="4" t="s">
        <v>21</v>
      </c>
      <c r="D9" s="4" t="s">
        <v>21</v>
      </c>
      <c r="E9" s="4"/>
      <c r="F9" s="4" t="s">
        <v>22</v>
      </c>
      <c r="G9" s="4" t="s">
        <v>23</v>
      </c>
      <c r="H9" s="4" t="s">
        <v>24</v>
      </c>
      <c r="I9" s="5" t="s">
        <v>25</v>
      </c>
      <c r="J9" s="6">
        <v>21684510000</v>
      </c>
      <c r="K9" s="6">
        <v>0</v>
      </c>
      <c r="L9" s="6">
        <v>0</v>
      </c>
      <c r="M9" s="6">
        <v>21684510000</v>
      </c>
      <c r="N9" s="6">
        <v>0</v>
      </c>
      <c r="O9" s="16">
        <f t="shared" si="2"/>
        <v>21684510000</v>
      </c>
      <c r="P9" s="6">
        <v>21684510000</v>
      </c>
      <c r="Q9" s="6">
        <v>0</v>
      </c>
      <c r="R9" s="6">
        <v>15987823711.639999</v>
      </c>
      <c r="S9" s="6">
        <v>15987823711.639999</v>
      </c>
      <c r="T9" s="6">
        <v>15987823711.639999</v>
      </c>
      <c r="U9" s="2">
        <f t="shared" si="3"/>
        <v>5696686288.3600006</v>
      </c>
      <c r="V9" s="3">
        <f t="shared" si="4"/>
        <v>0.73729236729997583</v>
      </c>
      <c r="W9" s="3">
        <f t="shared" si="5"/>
        <v>0.73729236729997583</v>
      </c>
      <c r="X9" s="3">
        <f t="shared" si="6"/>
        <v>0.73729236729997583</v>
      </c>
    </row>
    <row r="10" spans="1:24" ht="35.1" customHeight="1" thickTop="1" thickBot="1" x14ac:dyDescent="0.3">
      <c r="A10" s="4" t="s">
        <v>20</v>
      </c>
      <c r="B10" s="4" t="s">
        <v>21</v>
      </c>
      <c r="C10" s="4" t="s">
        <v>21</v>
      </c>
      <c r="D10" s="4" t="s">
        <v>26</v>
      </c>
      <c r="E10" s="4"/>
      <c r="F10" s="4" t="s">
        <v>22</v>
      </c>
      <c r="G10" s="4" t="s">
        <v>23</v>
      </c>
      <c r="H10" s="4" t="s">
        <v>24</v>
      </c>
      <c r="I10" s="5" t="s">
        <v>27</v>
      </c>
      <c r="J10" s="6">
        <v>7809731000</v>
      </c>
      <c r="K10" s="6">
        <v>0</v>
      </c>
      <c r="L10" s="6">
        <v>0</v>
      </c>
      <c r="M10" s="6">
        <v>7809731000</v>
      </c>
      <c r="N10" s="6">
        <v>0</v>
      </c>
      <c r="O10" s="16">
        <f t="shared" si="2"/>
        <v>7809731000</v>
      </c>
      <c r="P10" s="6">
        <v>7809731000</v>
      </c>
      <c r="Q10" s="6">
        <v>0</v>
      </c>
      <c r="R10" s="6">
        <v>5856525161</v>
      </c>
      <c r="S10" s="6">
        <v>5658358952</v>
      </c>
      <c r="T10" s="6">
        <v>5637141844</v>
      </c>
      <c r="U10" s="2">
        <f t="shared" si="3"/>
        <v>1953205839</v>
      </c>
      <c r="V10" s="3">
        <f t="shared" si="4"/>
        <v>0.74990100952260708</v>
      </c>
      <c r="W10" s="3">
        <f t="shared" si="5"/>
        <v>0.72452674131797878</v>
      </c>
      <c r="X10" s="3">
        <f t="shared" si="6"/>
        <v>0.72180998858987588</v>
      </c>
    </row>
    <row r="11" spans="1:24" ht="35.1" customHeight="1" thickTop="1" thickBot="1" x14ac:dyDescent="0.3">
      <c r="A11" s="4" t="s">
        <v>20</v>
      </c>
      <c r="B11" s="4" t="s">
        <v>21</v>
      </c>
      <c r="C11" s="4" t="s">
        <v>21</v>
      </c>
      <c r="D11" s="4" t="s">
        <v>28</v>
      </c>
      <c r="E11" s="4"/>
      <c r="F11" s="4" t="s">
        <v>22</v>
      </c>
      <c r="G11" s="4" t="s">
        <v>23</v>
      </c>
      <c r="H11" s="4" t="s">
        <v>24</v>
      </c>
      <c r="I11" s="5" t="s">
        <v>29</v>
      </c>
      <c r="J11" s="6">
        <v>9812280000</v>
      </c>
      <c r="K11" s="6">
        <v>0</v>
      </c>
      <c r="L11" s="6">
        <v>0</v>
      </c>
      <c r="M11" s="6">
        <v>9812280000</v>
      </c>
      <c r="N11" s="6">
        <v>0</v>
      </c>
      <c r="O11" s="16">
        <f t="shared" si="2"/>
        <v>9812280000</v>
      </c>
      <c r="P11" s="6">
        <v>9812280000</v>
      </c>
      <c r="Q11" s="6">
        <v>0</v>
      </c>
      <c r="R11" s="6">
        <v>5929651787.6300001</v>
      </c>
      <c r="S11" s="6">
        <v>5929651787.6300001</v>
      </c>
      <c r="T11" s="6">
        <v>5929651787.6300001</v>
      </c>
      <c r="U11" s="2">
        <f t="shared" si="3"/>
        <v>3882628212.3699999</v>
      </c>
      <c r="V11" s="3">
        <f t="shared" si="4"/>
        <v>0.60430927242496135</v>
      </c>
      <c r="W11" s="3">
        <f t="shared" si="5"/>
        <v>0.60430927242496135</v>
      </c>
      <c r="X11" s="3">
        <f t="shared" si="6"/>
        <v>0.60430927242496135</v>
      </c>
    </row>
    <row r="12" spans="1:24" ht="35.1" customHeight="1" thickTop="1" thickBot="1" x14ac:dyDescent="0.3">
      <c r="A12" s="9" t="s">
        <v>20</v>
      </c>
      <c r="B12" s="9"/>
      <c r="C12" s="9"/>
      <c r="D12" s="9"/>
      <c r="E12" s="9"/>
      <c r="F12" s="9"/>
      <c r="G12" s="9"/>
      <c r="H12" s="9"/>
      <c r="I12" s="10" t="s">
        <v>116</v>
      </c>
      <c r="J12" s="11">
        <f>+J13+J14</f>
        <v>19428254000</v>
      </c>
      <c r="K12" s="11">
        <f t="shared" ref="K12:T12" si="7">+K13+K14</f>
        <v>0</v>
      </c>
      <c r="L12" s="11">
        <f t="shared" si="7"/>
        <v>0</v>
      </c>
      <c r="M12" s="11">
        <f t="shared" si="7"/>
        <v>19428254000</v>
      </c>
      <c r="N12" s="11">
        <f t="shared" si="7"/>
        <v>0</v>
      </c>
      <c r="O12" s="17">
        <f t="shared" si="2"/>
        <v>19428254000</v>
      </c>
      <c r="P12" s="11">
        <f t="shared" si="7"/>
        <v>18628775112.790001</v>
      </c>
      <c r="Q12" s="11">
        <f t="shared" si="7"/>
        <v>799478887.21000004</v>
      </c>
      <c r="R12" s="11">
        <f t="shared" si="7"/>
        <v>17154653759.93</v>
      </c>
      <c r="S12" s="11">
        <f t="shared" si="7"/>
        <v>11389069179.98</v>
      </c>
      <c r="T12" s="11">
        <f t="shared" si="7"/>
        <v>11232981631.98</v>
      </c>
      <c r="U12" s="7">
        <f t="shared" si="3"/>
        <v>2273600240.0699997</v>
      </c>
      <c r="V12" s="8">
        <f t="shared" si="4"/>
        <v>0.88297454624229232</v>
      </c>
      <c r="W12" s="8">
        <f t="shared" si="5"/>
        <v>0.58621166781019018</v>
      </c>
      <c r="X12" s="8">
        <f t="shared" si="6"/>
        <v>0.57817761863623973</v>
      </c>
    </row>
    <row r="13" spans="1:24" ht="35.1" customHeight="1" thickTop="1" thickBot="1" x14ac:dyDescent="0.3">
      <c r="A13" s="4" t="s">
        <v>20</v>
      </c>
      <c r="B13" s="4" t="s">
        <v>26</v>
      </c>
      <c r="C13" s="4" t="s">
        <v>21</v>
      </c>
      <c r="D13" s="4"/>
      <c r="E13" s="4"/>
      <c r="F13" s="4" t="s">
        <v>22</v>
      </c>
      <c r="G13" s="4" t="s">
        <v>23</v>
      </c>
      <c r="H13" s="4" t="s">
        <v>24</v>
      </c>
      <c r="I13" s="5" t="s">
        <v>30</v>
      </c>
      <c r="J13" s="6">
        <v>5150000</v>
      </c>
      <c r="K13" s="6">
        <v>0</v>
      </c>
      <c r="L13" s="6">
        <v>0</v>
      </c>
      <c r="M13" s="6">
        <v>5150000</v>
      </c>
      <c r="N13" s="6">
        <v>0</v>
      </c>
      <c r="O13" s="16">
        <f t="shared" si="2"/>
        <v>5150000</v>
      </c>
      <c r="P13" s="6">
        <v>3100000</v>
      </c>
      <c r="Q13" s="6">
        <v>2050000</v>
      </c>
      <c r="R13" s="6">
        <v>3100000</v>
      </c>
      <c r="S13" s="6">
        <v>3100000</v>
      </c>
      <c r="T13" s="6">
        <v>3100000</v>
      </c>
      <c r="U13" s="2">
        <f t="shared" si="3"/>
        <v>2050000</v>
      </c>
      <c r="V13" s="3">
        <f t="shared" si="4"/>
        <v>0.60194174757281549</v>
      </c>
      <c r="W13" s="3">
        <f t="shared" si="5"/>
        <v>0.60194174757281549</v>
      </c>
      <c r="X13" s="3">
        <f t="shared" si="6"/>
        <v>0.60194174757281549</v>
      </c>
    </row>
    <row r="14" spans="1:24" ht="24" thickTop="1" thickBot="1" x14ac:dyDescent="0.3">
      <c r="A14" s="4" t="s">
        <v>20</v>
      </c>
      <c r="B14" s="4" t="s">
        <v>26</v>
      </c>
      <c r="C14" s="4" t="s">
        <v>26</v>
      </c>
      <c r="D14" s="4"/>
      <c r="E14" s="4"/>
      <c r="F14" s="4" t="s">
        <v>22</v>
      </c>
      <c r="G14" s="4" t="s">
        <v>23</v>
      </c>
      <c r="H14" s="4" t="s">
        <v>24</v>
      </c>
      <c r="I14" s="5" t="s">
        <v>31</v>
      </c>
      <c r="J14" s="6">
        <v>19423104000</v>
      </c>
      <c r="K14" s="6">
        <v>0</v>
      </c>
      <c r="L14" s="6">
        <v>0</v>
      </c>
      <c r="M14" s="6">
        <v>19423104000</v>
      </c>
      <c r="N14" s="6">
        <v>0</v>
      </c>
      <c r="O14" s="16">
        <f t="shared" si="2"/>
        <v>19423104000</v>
      </c>
      <c r="P14" s="6">
        <v>18625675112.790001</v>
      </c>
      <c r="Q14" s="6">
        <v>797428887.21000004</v>
      </c>
      <c r="R14" s="6">
        <v>17151553759.93</v>
      </c>
      <c r="S14" s="6">
        <v>11385969179.98</v>
      </c>
      <c r="T14" s="6">
        <v>11229881631.98</v>
      </c>
      <c r="U14" s="2">
        <f t="shared" si="3"/>
        <v>2271550240.0699997</v>
      </c>
      <c r="V14" s="3">
        <f t="shared" si="4"/>
        <v>0.88304906156760532</v>
      </c>
      <c r="W14" s="3">
        <f t="shared" si="5"/>
        <v>0.58620749700871699</v>
      </c>
      <c r="X14" s="3">
        <f t="shared" si="6"/>
        <v>0.57817131762152951</v>
      </c>
    </row>
    <row r="15" spans="1:24" ht="42" customHeight="1" thickTop="1" thickBot="1" x14ac:dyDescent="0.3">
      <c r="A15" s="9" t="s">
        <v>20</v>
      </c>
      <c r="B15" s="9"/>
      <c r="C15" s="9"/>
      <c r="D15" s="9"/>
      <c r="E15" s="9"/>
      <c r="F15" s="9"/>
      <c r="G15" s="9"/>
      <c r="H15" s="9"/>
      <c r="I15" s="10" t="s">
        <v>117</v>
      </c>
      <c r="J15" s="11">
        <f>SUM(J16:J35)</f>
        <v>307121284000</v>
      </c>
      <c r="K15" s="11">
        <f t="shared" ref="K15:T15" si="8">SUM(K16:K35)</f>
        <v>102529536000</v>
      </c>
      <c r="L15" s="11">
        <f t="shared" si="8"/>
        <v>1686000</v>
      </c>
      <c r="M15" s="11">
        <f t="shared" si="8"/>
        <v>409649134000</v>
      </c>
      <c r="N15" s="11">
        <f t="shared" si="8"/>
        <v>6000000000</v>
      </c>
      <c r="O15" s="17">
        <f t="shared" si="2"/>
        <v>403649134000</v>
      </c>
      <c r="P15" s="11">
        <f t="shared" si="8"/>
        <v>334121561203.28998</v>
      </c>
      <c r="Q15" s="11">
        <f t="shared" si="8"/>
        <v>69527572796.709991</v>
      </c>
      <c r="R15" s="11">
        <f t="shared" si="8"/>
        <v>333804816358.19</v>
      </c>
      <c r="S15" s="11">
        <f t="shared" si="8"/>
        <v>278409840291.53003</v>
      </c>
      <c r="T15" s="11">
        <f t="shared" si="8"/>
        <v>263971614013.53</v>
      </c>
      <c r="U15" s="7">
        <f t="shared" si="3"/>
        <v>69844317641.809998</v>
      </c>
      <c r="V15" s="8">
        <f t="shared" si="4"/>
        <v>0.82696775055682392</v>
      </c>
      <c r="W15" s="8">
        <f t="shared" si="5"/>
        <v>0.68973228688143307</v>
      </c>
      <c r="X15" s="8">
        <f t="shared" si="6"/>
        <v>0.65396303814076806</v>
      </c>
    </row>
    <row r="16" spans="1:24" ht="60" customHeight="1" thickTop="1" thickBot="1" x14ac:dyDescent="0.3">
      <c r="A16" s="4" t="s">
        <v>20</v>
      </c>
      <c r="B16" s="4" t="s">
        <v>28</v>
      </c>
      <c r="C16" s="4" t="s">
        <v>21</v>
      </c>
      <c r="D16" s="4" t="s">
        <v>21</v>
      </c>
      <c r="E16" s="4" t="s">
        <v>32</v>
      </c>
      <c r="F16" s="4" t="s">
        <v>22</v>
      </c>
      <c r="G16" s="4" t="s">
        <v>23</v>
      </c>
      <c r="H16" s="4" t="s">
        <v>24</v>
      </c>
      <c r="I16" s="5" t="s">
        <v>33</v>
      </c>
      <c r="J16" s="6">
        <v>145842798000</v>
      </c>
      <c r="K16" s="6">
        <v>0</v>
      </c>
      <c r="L16" s="6">
        <v>0</v>
      </c>
      <c r="M16" s="6">
        <v>145842798000</v>
      </c>
      <c r="N16" s="6">
        <v>6000000000</v>
      </c>
      <c r="O16" s="16">
        <f t="shared" si="2"/>
        <v>139842798000</v>
      </c>
      <c r="P16" s="6">
        <v>139842798000</v>
      </c>
      <c r="Q16" s="6">
        <v>0</v>
      </c>
      <c r="R16" s="6">
        <v>139842798000</v>
      </c>
      <c r="S16" s="6">
        <v>117000000000</v>
      </c>
      <c r="T16" s="6">
        <v>105300000000</v>
      </c>
      <c r="U16" s="2">
        <f t="shared" si="3"/>
        <v>0</v>
      </c>
      <c r="V16" s="3">
        <f t="shared" si="4"/>
        <v>1</v>
      </c>
      <c r="W16" s="3">
        <f t="shared" si="5"/>
        <v>0.83665374029487027</v>
      </c>
      <c r="X16" s="3">
        <f t="shared" si="6"/>
        <v>0.75298836626538324</v>
      </c>
    </row>
    <row r="17" spans="1:24" ht="48.75" customHeight="1" thickTop="1" thickBot="1" x14ac:dyDescent="0.3">
      <c r="A17" s="4" t="s">
        <v>20</v>
      </c>
      <c r="B17" s="4" t="s">
        <v>28</v>
      </c>
      <c r="C17" s="4" t="s">
        <v>26</v>
      </c>
      <c r="D17" s="4" t="s">
        <v>26</v>
      </c>
      <c r="E17" s="4" t="s">
        <v>34</v>
      </c>
      <c r="F17" s="4" t="s">
        <v>22</v>
      </c>
      <c r="G17" s="4" t="s">
        <v>23</v>
      </c>
      <c r="H17" s="4" t="s">
        <v>24</v>
      </c>
      <c r="I17" s="5" t="s">
        <v>35</v>
      </c>
      <c r="J17" s="6">
        <v>48570000</v>
      </c>
      <c r="K17" s="6">
        <v>0</v>
      </c>
      <c r="L17" s="6">
        <v>0</v>
      </c>
      <c r="M17" s="6">
        <v>48570000</v>
      </c>
      <c r="N17" s="6">
        <v>0</v>
      </c>
      <c r="O17" s="16">
        <f t="shared" si="2"/>
        <v>48570000</v>
      </c>
      <c r="P17" s="6">
        <v>0</v>
      </c>
      <c r="Q17" s="6">
        <v>48570000</v>
      </c>
      <c r="R17" s="6">
        <v>0</v>
      </c>
      <c r="S17" s="6">
        <v>0</v>
      </c>
      <c r="T17" s="6">
        <v>0</v>
      </c>
      <c r="U17" s="2">
        <f t="shared" si="3"/>
        <v>48570000</v>
      </c>
      <c r="V17" s="3">
        <f t="shared" si="4"/>
        <v>0</v>
      </c>
      <c r="W17" s="3">
        <f t="shared" si="5"/>
        <v>0</v>
      </c>
      <c r="X17" s="3">
        <f t="shared" si="6"/>
        <v>0</v>
      </c>
    </row>
    <row r="18" spans="1:24" ht="35.1" customHeight="1" thickTop="1" thickBot="1" x14ac:dyDescent="0.3">
      <c r="A18" s="4" t="s">
        <v>20</v>
      </c>
      <c r="B18" s="4" t="s">
        <v>28</v>
      </c>
      <c r="C18" s="4" t="s">
        <v>26</v>
      </c>
      <c r="D18" s="4" t="s">
        <v>26</v>
      </c>
      <c r="E18" s="4" t="s">
        <v>36</v>
      </c>
      <c r="F18" s="4" t="s">
        <v>22</v>
      </c>
      <c r="G18" s="4" t="s">
        <v>23</v>
      </c>
      <c r="H18" s="4" t="s">
        <v>24</v>
      </c>
      <c r="I18" s="5" t="s">
        <v>37</v>
      </c>
      <c r="J18" s="6">
        <v>296000000</v>
      </c>
      <c r="K18" s="6">
        <v>0</v>
      </c>
      <c r="L18" s="6">
        <v>0</v>
      </c>
      <c r="M18" s="6">
        <v>296000000</v>
      </c>
      <c r="N18" s="6">
        <v>0</v>
      </c>
      <c r="O18" s="16">
        <f t="shared" si="2"/>
        <v>296000000</v>
      </c>
      <c r="P18" s="6">
        <v>0</v>
      </c>
      <c r="Q18" s="6">
        <v>296000000</v>
      </c>
      <c r="R18" s="6">
        <v>0</v>
      </c>
      <c r="S18" s="6">
        <v>0</v>
      </c>
      <c r="T18" s="6">
        <v>0</v>
      </c>
      <c r="U18" s="2">
        <f t="shared" si="3"/>
        <v>296000000</v>
      </c>
      <c r="V18" s="3">
        <f t="shared" si="4"/>
        <v>0</v>
      </c>
      <c r="W18" s="3">
        <f t="shared" si="5"/>
        <v>0</v>
      </c>
      <c r="X18" s="3">
        <f t="shared" si="6"/>
        <v>0</v>
      </c>
    </row>
    <row r="19" spans="1:24" ht="35.1" customHeight="1" thickTop="1" thickBot="1" x14ac:dyDescent="0.3">
      <c r="A19" s="4" t="s">
        <v>20</v>
      </c>
      <c r="B19" s="4" t="s">
        <v>28</v>
      </c>
      <c r="C19" s="4" t="s">
        <v>26</v>
      </c>
      <c r="D19" s="4" t="s">
        <v>26</v>
      </c>
      <c r="E19" s="4" t="s">
        <v>38</v>
      </c>
      <c r="F19" s="4" t="s">
        <v>22</v>
      </c>
      <c r="G19" s="4" t="s">
        <v>23</v>
      </c>
      <c r="H19" s="4" t="s">
        <v>24</v>
      </c>
      <c r="I19" s="5" t="s">
        <v>39</v>
      </c>
      <c r="J19" s="6">
        <v>1357267000</v>
      </c>
      <c r="K19" s="6">
        <v>0</v>
      </c>
      <c r="L19" s="6">
        <v>0</v>
      </c>
      <c r="M19" s="6">
        <v>1357267000</v>
      </c>
      <c r="N19" s="6">
        <v>0</v>
      </c>
      <c r="O19" s="16">
        <f t="shared" si="2"/>
        <v>1357267000</v>
      </c>
      <c r="P19" s="6">
        <v>1357267000</v>
      </c>
      <c r="Q19" s="6">
        <v>0</v>
      </c>
      <c r="R19" s="6">
        <v>1357267000</v>
      </c>
      <c r="S19" s="6">
        <v>0</v>
      </c>
      <c r="T19" s="6">
        <v>0</v>
      </c>
      <c r="U19" s="2">
        <f t="shared" si="3"/>
        <v>0</v>
      </c>
      <c r="V19" s="3">
        <f t="shared" si="4"/>
        <v>1</v>
      </c>
      <c r="W19" s="3">
        <f t="shared" si="5"/>
        <v>0</v>
      </c>
      <c r="X19" s="3">
        <f t="shared" si="6"/>
        <v>0</v>
      </c>
    </row>
    <row r="20" spans="1:24" ht="35.1" customHeight="1" thickTop="1" thickBot="1" x14ac:dyDescent="0.3">
      <c r="A20" s="4" t="s">
        <v>20</v>
      </c>
      <c r="B20" s="4" t="s">
        <v>28</v>
      </c>
      <c r="C20" s="4" t="s">
        <v>26</v>
      </c>
      <c r="D20" s="4" t="s">
        <v>26</v>
      </c>
      <c r="E20" s="4" t="s">
        <v>40</v>
      </c>
      <c r="F20" s="4" t="s">
        <v>22</v>
      </c>
      <c r="G20" s="4" t="s">
        <v>23</v>
      </c>
      <c r="H20" s="4" t="s">
        <v>24</v>
      </c>
      <c r="I20" s="5" t="s">
        <v>41</v>
      </c>
      <c r="J20" s="6">
        <v>4274604000</v>
      </c>
      <c r="K20" s="6">
        <v>0</v>
      </c>
      <c r="L20" s="6">
        <v>0</v>
      </c>
      <c r="M20" s="6">
        <v>4274604000</v>
      </c>
      <c r="N20" s="6">
        <v>0</v>
      </c>
      <c r="O20" s="16">
        <f t="shared" si="2"/>
        <v>4274604000</v>
      </c>
      <c r="P20" s="6">
        <v>4274604000</v>
      </c>
      <c r="Q20" s="6">
        <v>0</v>
      </c>
      <c r="R20" s="6">
        <v>4274604000</v>
      </c>
      <c r="S20" s="6">
        <v>4274604000</v>
      </c>
      <c r="T20" s="6">
        <v>4274604000</v>
      </c>
      <c r="U20" s="2">
        <f t="shared" si="3"/>
        <v>0</v>
      </c>
      <c r="V20" s="3">
        <f t="shared" si="4"/>
        <v>1</v>
      </c>
      <c r="W20" s="3">
        <f t="shared" si="5"/>
        <v>1</v>
      </c>
      <c r="X20" s="3">
        <f t="shared" si="6"/>
        <v>1</v>
      </c>
    </row>
    <row r="21" spans="1:24" ht="35.1" customHeight="1" thickTop="1" thickBot="1" x14ac:dyDescent="0.3">
      <c r="A21" s="4" t="s">
        <v>20</v>
      </c>
      <c r="B21" s="4" t="s">
        <v>28</v>
      </c>
      <c r="C21" s="4" t="s">
        <v>26</v>
      </c>
      <c r="D21" s="4" t="s">
        <v>26</v>
      </c>
      <c r="E21" s="4" t="s">
        <v>42</v>
      </c>
      <c r="F21" s="4" t="s">
        <v>22</v>
      </c>
      <c r="G21" s="4" t="s">
        <v>23</v>
      </c>
      <c r="H21" s="4" t="s">
        <v>24</v>
      </c>
      <c r="I21" s="5" t="s">
        <v>43</v>
      </c>
      <c r="J21" s="6">
        <v>1552259000</v>
      </c>
      <c r="K21" s="6">
        <v>0</v>
      </c>
      <c r="L21" s="6">
        <v>0</v>
      </c>
      <c r="M21" s="6">
        <v>1552259000</v>
      </c>
      <c r="N21" s="6">
        <v>0</v>
      </c>
      <c r="O21" s="16">
        <f t="shared" si="2"/>
        <v>1552259000</v>
      </c>
      <c r="P21" s="6">
        <v>1552259000</v>
      </c>
      <c r="Q21" s="6">
        <v>0</v>
      </c>
      <c r="R21" s="6">
        <v>1552259000</v>
      </c>
      <c r="S21" s="6">
        <v>1552259000</v>
      </c>
      <c r="T21" s="6">
        <v>1552259000</v>
      </c>
      <c r="U21" s="2">
        <f t="shared" si="3"/>
        <v>0</v>
      </c>
      <c r="V21" s="3">
        <f t="shared" si="4"/>
        <v>1</v>
      </c>
      <c r="W21" s="3">
        <f t="shared" si="5"/>
        <v>1</v>
      </c>
      <c r="X21" s="3">
        <f t="shared" si="6"/>
        <v>1</v>
      </c>
    </row>
    <row r="22" spans="1:24" ht="35.1" customHeight="1" thickTop="1" thickBot="1" x14ac:dyDescent="0.3">
      <c r="A22" s="4" t="s">
        <v>20</v>
      </c>
      <c r="B22" s="4" t="s">
        <v>28</v>
      </c>
      <c r="C22" s="4" t="s">
        <v>28</v>
      </c>
      <c r="D22" s="4" t="s">
        <v>21</v>
      </c>
      <c r="E22" s="4" t="s">
        <v>44</v>
      </c>
      <c r="F22" s="4" t="s">
        <v>22</v>
      </c>
      <c r="G22" s="4" t="s">
        <v>45</v>
      </c>
      <c r="H22" s="4" t="s">
        <v>24</v>
      </c>
      <c r="I22" s="5" t="s">
        <v>46</v>
      </c>
      <c r="J22" s="6">
        <v>0</v>
      </c>
      <c r="K22" s="6">
        <v>76527850000</v>
      </c>
      <c r="L22" s="6">
        <v>0</v>
      </c>
      <c r="M22" s="6">
        <v>76527850000</v>
      </c>
      <c r="N22" s="6">
        <v>0</v>
      </c>
      <c r="O22" s="16">
        <f t="shared" si="2"/>
        <v>76527850000</v>
      </c>
      <c r="P22" s="6">
        <v>39527850000</v>
      </c>
      <c r="Q22" s="6">
        <v>37000000000</v>
      </c>
      <c r="R22" s="6">
        <v>39527850000</v>
      </c>
      <c r="S22" s="6">
        <v>10700000000</v>
      </c>
      <c r="T22" s="6">
        <v>10700000000</v>
      </c>
      <c r="U22" s="2">
        <f t="shared" si="3"/>
        <v>37000000000</v>
      </c>
      <c r="V22" s="3">
        <f t="shared" si="4"/>
        <v>0.5165158827799291</v>
      </c>
      <c r="W22" s="3">
        <f t="shared" si="5"/>
        <v>0.1398183798447232</v>
      </c>
      <c r="X22" s="3">
        <f t="shared" si="6"/>
        <v>0.1398183798447232</v>
      </c>
    </row>
    <row r="23" spans="1:24" ht="35.1" customHeight="1" thickTop="1" thickBot="1" x14ac:dyDescent="0.3">
      <c r="A23" s="4" t="s">
        <v>20</v>
      </c>
      <c r="B23" s="4" t="s">
        <v>28</v>
      </c>
      <c r="C23" s="4" t="s">
        <v>28</v>
      </c>
      <c r="D23" s="4" t="s">
        <v>47</v>
      </c>
      <c r="E23" s="4" t="s">
        <v>48</v>
      </c>
      <c r="F23" s="4" t="s">
        <v>22</v>
      </c>
      <c r="G23" s="4" t="s">
        <v>23</v>
      </c>
      <c r="H23" s="4" t="s">
        <v>24</v>
      </c>
      <c r="I23" s="5" t="s">
        <v>49</v>
      </c>
      <c r="J23" s="6">
        <v>29219509000</v>
      </c>
      <c r="K23" s="6">
        <v>26000000000</v>
      </c>
      <c r="L23" s="6">
        <v>0</v>
      </c>
      <c r="M23" s="6">
        <v>55219509000</v>
      </c>
      <c r="N23" s="6">
        <v>0</v>
      </c>
      <c r="O23" s="16">
        <f t="shared" si="2"/>
        <v>55219509000</v>
      </c>
      <c r="P23" s="6">
        <v>55219509000</v>
      </c>
      <c r="Q23" s="6">
        <v>0</v>
      </c>
      <c r="R23" s="6">
        <v>55219509000</v>
      </c>
      <c r="S23" s="6">
        <v>55219509000</v>
      </c>
      <c r="T23" s="6">
        <v>55219509000</v>
      </c>
      <c r="U23" s="2">
        <f t="shared" si="3"/>
        <v>0</v>
      </c>
      <c r="V23" s="3">
        <f t="shared" si="4"/>
        <v>1</v>
      </c>
      <c r="W23" s="3">
        <f t="shared" si="5"/>
        <v>1</v>
      </c>
      <c r="X23" s="3">
        <f t="shared" si="6"/>
        <v>1</v>
      </c>
    </row>
    <row r="24" spans="1:24" ht="35.1" customHeight="1" thickTop="1" thickBot="1" x14ac:dyDescent="0.3">
      <c r="A24" s="4" t="s">
        <v>20</v>
      </c>
      <c r="B24" s="4" t="s">
        <v>28</v>
      </c>
      <c r="C24" s="4" t="s">
        <v>28</v>
      </c>
      <c r="D24" s="4" t="s">
        <v>47</v>
      </c>
      <c r="E24" s="4" t="s">
        <v>48</v>
      </c>
      <c r="F24" s="4" t="s">
        <v>22</v>
      </c>
      <c r="G24" s="4" t="s">
        <v>50</v>
      </c>
      <c r="H24" s="4" t="s">
        <v>51</v>
      </c>
      <c r="I24" s="5" t="s">
        <v>49</v>
      </c>
      <c r="J24" s="6">
        <v>30586800000</v>
      </c>
      <c r="K24" s="6">
        <v>0</v>
      </c>
      <c r="L24" s="6">
        <v>0</v>
      </c>
      <c r="M24" s="6">
        <v>30586800000</v>
      </c>
      <c r="N24" s="6">
        <v>0</v>
      </c>
      <c r="O24" s="16">
        <f t="shared" si="2"/>
        <v>30586800000</v>
      </c>
      <c r="P24" s="6">
        <v>30586800000</v>
      </c>
      <c r="Q24" s="6">
        <v>0</v>
      </c>
      <c r="R24" s="6">
        <v>30586800000</v>
      </c>
      <c r="S24" s="6">
        <v>30586800000</v>
      </c>
      <c r="T24" s="6">
        <v>30586800000</v>
      </c>
      <c r="U24" s="2">
        <f t="shared" si="3"/>
        <v>0</v>
      </c>
      <c r="V24" s="3">
        <f t="shared" si="4"/>
        <v>1</v>
      </c>
      <c r="W24" s="3">
        <f t="shared" si="5"/>
        <v>1</v>
      </c>
      <c r="X24" s="3">
        <f t="shared" si="6"/>
        <v>1</v>
      </c>
    </row>
    <row r="25" spans="1:24" ht="35.1" customHeight="1" thickTop="1" thickBot="1" x14ac:dyDescent="0.3">
      <c r="A25" s="4" t="s">
        <v>20</v>
      </c>
      <c r="B25" s="4" t="s">
        <v>28</v>
      </c>
      <c r="C25" s="4" t="s">
        <v>28</v>
      </c>
      <c r="D25" s="4" t="s">
        <v>47</v>
      </c>
      <c r="E25" s="4" t="s">
        <v>52</v>
      </c>
      <c r="F25" s="4" t="s">
        <v>22</v>
      </c>
      <c r="G25" s="4" t="s">
        <v>23</v>
      </c>
      <c r="H25" s="4" t="s">
        <v>24</v>
      </c>
      <c r="I25" s="5" t="s">
        <v>53</v>
      </c>
      <c r="J25" s="6">
        <v>5000000000</v>
      </c>
      <c r="K25" s="6">
        <v>0</v>
      </c>
      <c r="L25" s="6">
        <v>0</v>
      </c>
      <c r="M25" s="6">
        <v>5000000000</v>
      </c>
      <c r="N25" s="6">
        <v>0</v>
      </c>
      <c r="O25" s="16">
        <f t="shared" si="2"/>
        <v>5000000000</v>
      </c>
      <c r="P25" s="6">
        <v>5000000000</v>
      </c>
      <c r="Q25" s="6">
        <v>0</v>
      </c>
      <c r="R25" s="6">
        <v>5000000000</v>
      </c>
      <c r="S25" s="6">
        <v>4166666668.3400002</v>
      </c>
      <c r="T25" s="6">
        <v>3750000001.3400002</v>
      </c>
      <c r="U25" s="2">
        <f t="shared" si="3"/>
        <v>0</v>
      </c>
      <c r="V25" s="3">
        <f t="shared" si="4"/>
        <v>1</v>
      </c>
      <c r="W25" s="3">
        <f t="shared" si="5"/>
        <v>0.833333333668</v>
      </c>
      <c r="X25" s="3">
        <f t="shared" si="6"/>
        <v>0.75000000026800007</v>
      </c>
    </row>
    <row r="26" spans="1:24" ht="35.1" customHeight="1" thickTop="1" thickBot="1" x14ac:dyDescent="0.3">
      <c r="A26" s="4" t="s">
        <v>20</v>
      </c>
      <c r="B26" s="4" t="s">
        <v>28</v>
      </c>
      <c r="C26" s="4" t="s">
        <v>47</v>
      </c>
      <c r="D26" s="4" t="s">
        <v>26</v>
      </c>
      <c r="E26" s="4" t="s">
        <v>54</v>
      </c>
      <c r="F26" s="4" t="s">
        <v>22</v>
      </c>
      <c r="G26" s="4" t="s">
        <v>23</v>
      </c>
      <c r="H26" s="4" t="s">
        <v>24</v>
      </c>
      <c r="I26" s="5" t="s">
        <v>55</v>
      </c>
      <c r="J26" s="6">
        <v>606643000</v>
      </c>
      <c r="K26" s="6">
        <v>0</v>
      </c>
      <c r="L26" s="6">
        <v>1686000</v>
      </c>
      <c r="M26" s="6">
        <v>604957000</v>
      </c>
      <c r="N26" s="6">
        <v>0</v>
      </c>
      <c r="O26" s="16">
        <f t="shared" si="2"/>
        <v>604957000</v>
      </c>
      <c r="P26" s="6">
        <v>109890698</v>
      </c>
      <c r="Q26" s="6">
        <v>495066302</v>
      </c>
      <c r="R26" s="6">
        <v>109727602</v>
      </c>
      <c r="S26" s="6">
        <v>101447520</v>
      </c>
      <c r="T26" s="6">
        <v>100670687</v>
      </c>
      <c r="U26" s="2">
        <f t="shared" si="3"/>
        <v>495229398</v>
      </c>
      <c r="V26" s="3">
        <f t="shared" si="4"/>
        <v>0.18138082872005779</v>
      </c>
      <c r="W26" s="3">
        <f t="shared" si="5"/>
        <v>0.16769376997042765</v>
      </c>
      <c r="X26" s="3">
        <f t="shared" si="6"/>
        <v>0.16640965721530621</v>
      </c>
    </row>
    <row r="27" spans="1:24" ht="35.1" customHeight="1" thickTop="1" thickBot="1" x14ac:dyDescent="0.3">
      <c r="A27" s="4" t="s">
        <v>20</v>
      </c>
      <c r="B27" s="4" t="s">
        <v>28</v>
      </c>
      <c r="C27" s="4" t="s">
        <v>47</v>
      </c>
      <c r="D27" s="4" t="s">
        <v>26</v>
      </c>
      <c r="E27" s="4" t="s">
        <v>56</v>
      </c>
      <c r="F27" s="4" t="s">
        <v>22</v>
      </c>
      <c r="G27" s="4" t="s">
        <v>23</v>
      </c>
      <c r="H27" s="4" t="s">
        <v>24</v>
      </c>
      <c r="I27" s="5" t="s">
        <v>57</v>
      </c>
      <c r="J27" s="6">
        <v>2238411000</v>
      </c>
      <c r="K27" s="6">
        <v>0</v>
      </c>
      <c r="L27" s="6">
        <v>0</v>
      </c>
      <c r="M27" s="6">
        <v>2238411000</v>
      </c>
      <c r="N27" s="6">
        <v>0</v>
      </c>
      <c r="O27" s="16">
        <f t="shared" si="2"/>
        <v>2238411000</v>
      </c>
      <c r="P27" s="6">
        <v>975623125</v>
      </c>
      <c r="Q27" s="6">
        <v>1262787875</v>
      </c>
      <c r="R27" s="6">
        <v>938373125</v>
      </c>
      <c r="S27" s="6">
        <v>938373125</v>
      </c>
      <c r="T27" s="6">
        <v>896316125</v>
      </c>
      <c r="U27" s="2">
        <f t="shared" si="3"/>
        <v>1300037875</v>
      </c>
      <c r="V27" s="3">
        <f t="shared" si="4"/>
        <v>0.41921395355902019</v>
      </c>
      <c r="W27" s="3">
        <f t="shared" si="5"/>
        <v>0.41921395355902019</v>
      </c>
      <c r="X27" s="3">
        <f t="shared" si="6"/>
        <v>0.40042517884338491</v>
      </c>
    </row>
    <row r="28" spans="1:24" ht="35.1" customHeight="1" thickTop="1" thickBot="1" x14ac:dyDescent="0.3">
      <c r="A28" s="4" t="s">
        <v>20</v>
      </c>
      <c r="B28" s="4" t="s">
        <v>28</v>
      </c>
      <c r="C28" s="4" t="s">
        <v>47</v>
      </c>
      <c r="D28" s="4" t="s">
        <v>26</v>
      </c>
      <c r="E28" s="4" t="s">
        <v>58</v>
      </c>
      <c r="F28" s="4" t="s">
        <v>22</v>
      </c>
      <c r="G28" s="4" t="s">
        <v>23</v>
      </c>
      <c r="H28" s="4" t="s">
        <v>24</v>
      </c>
      <c r="I28" s="5" t="s">
        <v>59</v>
      </c>
      <c r="J28" s="6">
        <v>259437000</v>
      </c>
      <c r="K28" s="6">
        <v>0</v>
      </c>
      <c r="L28" s="6">
        <v>0</v>
      </c>
      <c r="M28" s="6">
        <v>259437000</v>
      </c>
      <c r="N28" s="6">
        <v>0</v>
      </c>
      <c r="O28" s="16">
        <f t="shared" si="2"/>
        <v>259437000</v>
      </c>
      <c r="P28" s="6">
        <v>259437000</v>
      </c>
      <c r="Q28" s="6">
        <v>0</v>
      </c>
      <c r="R28" s="6">
        <v>76813516.900000006</v>
      </c>
      <c r="S28" s="6">
        <v>73289563.900000006</v>
      </c>
      <c r="T28" s="6">
        <v>73289563.900000006</v>
      </c>
      <c r="U28" s="2">
        <f t="shared" si="3"/>
        <v>182623483.09999999</v>
      </c>
      <c r="V28" s="3">
        <f t="shared" si="4"/>
        <v>0.29607772561354012</v>
      </c>
      <c r="W28" s="3">
        <f t="shared" si="5"/>
        <v>0.28249464764085308</v>
      </c>
      <c r="X28" s="3">
        <f t="shared" si="6"/>
        <v>0.28249464764085308</v>
      </c>
    </row>
    <row r="29" spans="1:24" ht="35.1" customHeight="1" thickTop="1" thickBot="1" x14ac:dyDescent="0.3">
      <c r="A29" s="4" t="s">
        <v>20</v>
      </c>
      <c r="B29" s="4" t="s">
        <v>28</v>
      </c>
      <c r="C29" s="4" t="s">
        <v>47</v>
      </c>
      <c r="D29" s="4" t="s">
        <v>26</v>
      </c>
      <c r="E29" s="4" t="s">
        <v>60</v>
      </c>
      <c r="F29" s="4" t="s">
        <v>22</v>
      </c>
      <c r="G29" s="4" t="s">
        <v>23</v>
      </c>
      <c r="H29" s="4" t="s">
        <v>24</v>
      </c>
      <c r="I29" s="5" t="s">
        <v>61</v>
      </c>
      <c r="J29" s="6">
        <v>0</v>
      </c>
      <c r="K29" s="6">
        <v>1686000</v>
      </c>
      <c r="L29" s="6">
        <v>0</v>
      </c>
      <c r="M29" s="6">
        <v>1686000</v>
      </c>
      <c r="N29" s="6">
        <v>0</v>
      </c>
      <c r="O29" s="16">
        <f t="shared" si="2"/>
        <v>1686000</v>
      </c>
      <c r="P29" s="6">
        <v>1266400</v>
      </c>
      <c r="Q29" s="6">
        <v>419600</v>
      </c>
      <c r="R29" s="6">
        <v>1266400</v>
      </c>
      <c r="S29" s="6">
        <v>1266400</v>
      </c>
      <c r="T29" s="6">
        <v>1266400</v>
      </c>
      <c r="U29" s="2">
        <f t="shared" si="3"/>
        <v>419600</v>
      </c>
      <c r="V29" s="3">
        <f t="shared" si="4"/>
        <v>0.75112692763938316</v>
      </c>
      <c r="W29" s="3">
        <f t="shared" si="5"/>
        <v>0.75112692763938316</v>
      </c>
      <c r="X29" s="3">
        <f t="shared" si="6"/>
        <v>0.75112692763938316</v>
      </c>
    </row>
    <row r="30" spans="1:24" ht="35.1" customHeight="1" thickTop="1" thickBot="1" x14ac:dyDescent="0.3">
      <c r="A30" s="4" t="s">
        <v>20</v>
      </c>
      <c r="B30" s="4" t="s">
        <v>28</v>
      </c>
      <c r="C30" s="4" t="s">
        <v>47</v>
      </c>
      <c r="D30" s="4" t="s">
        <v>26</v>
      </c>
      <c r="E30" s="4" t="s">
        <v>62</v>
      </c>
      <c r="F30" s="4" t="s">
        <v>22</v>
      </c>
      <c r="G30" s="4" t="s">
        <v>23</v>
      </c>
      <c r="H30" s="4" t="s">
        <v>24</v>
      </c>
      <c r="I30" s="5" t="s">
        <v>63</v>
      </c>
      <c r="J30" s="6">
        <v>30394380000</v>
      </c>
      <c r="K30" s="6">
        <v>0</v>
      </c>
      <c r="L30" s="6">
        <v>0</v>
      </c>
      <c r="M30" s="6">
        <v>30394380000</v>
      </c>
      <c r="N30" s="6">
        <v>0</v>
      </c>
      <c r="O30" s="16">
        <f t="shared" si="2"/>
        <v>30394380000</v>
      </c>
      <c r="P30" s="6">
        <v>14554422427.290001</v>
      </c>
      <c r="Q30" s="6">
        <v>15839957572.709999</v>
      </c>
      <c r="R30" s="6">
        <v>14457714191.290001</v>
      </c>
      <c r="S30" s="6">
        <v>14457714191.290001</v>
      </c>
      <c r="T30" s="6">
        <v>14450278751.290001</v>
      </c>
      <c r="U30" s="2">
        <f t="shared" si="3"/>
        <v>15936665808.709999</v>
      </c>
      <c r="V30" s="3">
        <f t="shared" si="4"/>
        <v>0.47567064014103927</v>
      </c>
      <c r="W30" s="3">
        <f t="shared" si="5"/>
        <v>0.47567064014103927</v>
      </c>
      <c r="X30" s="3">
        <f t="shared" si="6"/>
        <v>0.47542600807419005</v>
      </c>
    </row>
    <row r="31" spans="1:24" ht="35.1" customHeight="1" thickTop="1" thickBot="1" x14ac:dyDescent="0.3">
      <c r="A31" s="4" t="s">
        <v>20</v>
      </c>
      <c r="B31" s="4" t="s">
        <v>28</v>
      </c>
      <c r="C31" s="4" t="s">
        <v>47</v>
      </c>
      <c r="D31" s="4" t="s">
        <v>26</v>
      </c>
      <c r="E31" s="4" t="s">
        <v>64</v>
      </c>
      <c r="F31" s="4" t="s">
        <v>22</v>
      </c>
      <c r="G31" s="4" t="s">
        <v>23</v>
      </c>
      <c r="H31" s="4" t="s">
        <v>24</v>
      </c>
      <c r="I31" s="5" t="s">
        <v>65</v>
      </c>
      <c r="J31" s="6">
        <v>44701855000</v>
      </c>
      <c r="K31" s="6">
        <v>0</v>
      </c>
      <c r="L31" s="6">
        <v>0</v>
      </c>
      <c r="M31" s="6">
        <v>44701855000</v>
      </c>
      <c r="N31" s="6">
        <v>0</v>
      </c>
      <c r="O31" s="16">
        <f t="shared" si="2"/>
        <v>44701855000</v>
      </c>
      <c r="P31" s="6">
        <v>30429115514</v>
      </c>
      <c r="Q31" s="6">
        <v>14272739486</v>
      </c>
      <c r="R31" s="6">
        <v>30429115484</v>
      </c>
      <c r="S31" s="6">
        <v>30429115484</v>
      </c>
      <c r="T31" s="6">
        <v>28931461778</v>
      </c>
      <c r="U31" s="2">
        <f t="shared" si="3"/>
        <v>14272739516</v>
      </c>
      <c r="V31" s="3">
        <f t="shared" si="4"/>
        <v>0.68071258975718119</v>
      </c>
      <c r="W31" s="3">
        <f t="shared" si="5"/>
        <v>0.68071258975718119</v>
      </c>
      <c r="X31" s="3">
        <f t="shared" si="6"/>
        <v>0.64720942291992134</v>
      </c>
    </row>
    <row r="32" spans="1:24" ht="35.1" customHeight="1" thickTop="1" thickBot="1" x14ac:dyDescent="0.3">
      <c r="A32" s="4" t="s">
        <v>20</v>
      </c>
      <c r="B32" s="4" t="s">
        <v>28</v>
      </c>
      <c r="C32" s="4" t="s">
        <v>23</v>
      </c>
      <c r="D32" s="4" t="s">
        <v>21</v>
      </c>
      <c r="E32" s="4" t="s">
        <v>32</v>
      </c>
      <c r="F32" s="4" t="s">
        <v>22</v>
      </c>
      <c r="G32" s="4" t="s">
        <v>23</v>
      </c>
      <c r="H32" s="4" t="s">
        <v>24</v>
      </c>
      <c r="I32" s="5" t="s">
        <v>66</v>
      </c>
      <c r="J32" s="6">
        <v>157500000</v>
      </c>
      <c r="K32" s="6">
        <v>0</v>
      </c>
      <c r="L32" s="6">
        <v>0</v>
      </c>
      <c r="M32" s="6">
        <v>157500000</v>
      </c>
      <c r="N32" s="6">
        <v>0</v>
      </c>
      <c r="O32" s="16">
        <f t="shared" si="2"/>
        <v>157500000</v>
      </c>
      <c r="P32" s="6">
        <v>1294039</v>
      </c>
      <c r="Q32" s="6">
        <v>156205961</v>
      </c>
      <c r="R32" s="6">
        <v>1294039</v>
      </c>
      <c r="S32" s="6">
        <v>1294039</v>
      </c>
      <c r="T32" s="6">
        <v>1294039</v>
      </c>
      <c r="U32" s="2">
        <f t="shared" si="3"/>
        <v>156205961</v>
      </c>
      <c r="V32" s="3">
        <f t="shared" si="4"/>
        <v>8.2161206349206355E-3</v>
      </c>
      <c r="W32" s="3">
        <f t="shared" si="5"/>
        <v>8.2161206349206355E-3</v>
      </c>
      <c r="X32" s="3">
        <f t="shared" si="6"/>
        <v>8.2161206349206355E-3</v>
      </c>
    </row>
    <row r="33" spans="1:24" ht="35.1" customHeight="1" thickTop="1" thickBot="1" x14ac:dyDescent="0.3">
      <c r="A33" s="4" t="s">
        <v>20</v>
      </c>
      <c r="B33" s="4" t="s">
        <v>28</v>
      </c>
      <c r="C33" s="4" t="s">
        <v>23</v>
      </c>
      <c r="D33" s="4" t="s">
        <v>21</v>
      </c>
      <c r="E33" s="4" t="s">
        <v>54</v>
      </c>
      <c r="F33" s="4" t="s">
        <v>22</v>
      </c>
      <c r="G33" s="4" t="s">
        <v>23</v>
      </c>
      <c r="H33" s="4" t="s">
        <v>24</v>
      </c>
      <c r="I33" s="5" t="s">
        <v>67</v>
      </c>
      <c r="J33" s="6">
        <v>100826000</v>
      </c>
      <c r="K33" s="6">
        <v>0</v>
      </c>
      <c r="L33" s="6">
        <v>0</v>
      </c>
      <c r="M33" s="6">
        <v>100826000</v>
      </c>
      <c r="N33" s="6">
        <v>0</v>
      </c>
      <c r="O33" s="16">
        <f t="shared" si="2"/>
        <v>100826000</v>
      </c>
      <c r="P33" s="6">
        <v>0</v>
      </c>
      <c r="Q33" s="6">
        <v>100826000</v>
      </c>
      <c r="R33" s="6">
        <v>0</v>
      </c>
      <c r="S33" s="6">
        <v>0</v>
      </c>
      <c r="T33" s="6">
        <v>0</v>
      </c>
      <c r="U33" s="2">
        <f t="shared" si="3"/>
        <v>100826000</v>
      </c>
      <c r="V33" s="3">
        <f t="shared" si="4"/>
        <v>0</v>
      </c>
      <c r="W33" s="3">
        <f t="shared" si="5"/>
        <v>0</v>
      </c>
      <c r="X33" s="3">
        <f t="shared" si="6"/>
        <v>0</v>
      </c>
    </row>
    <row r="34" spans="1:24" ht="35.1" customHeight="1" thickTop="1" thickBot="1" x14ac:dyDescent="0.3">
      <c r="A34" s="4" t="s">
        <v>20</v>
      </c>
      <c r="B34" s="4" t="s">
        <v>28</v>
      </c>
      <c r="C34" s="4" t="s">
        <v>50</v>
      </c>
      <c r="D34" s="4" t="s">
        <v>68</v>
      </c>
      <c r="E34" s="4" t="s">
        <v>32</v>
      </c>
      <c r="F34" s="4" t="s">
        <v>22</v>
      </c>
      <c r="G34" s="4" t="s">
        <v>23</v>
      </c>
      <c r="H34" s="4" t="s">
        <v>24</v>
      </c>
      <c r="I34" s="5" t="s">
        <v>69</v>
      </c>
      <c r="J34" s="6">
        <v>10429425000</v>
      </c>
      <c r="K34" s="6">
        <v>0</v>
      </c>
      <c r="L34" s="6">
        <v>0</v>
      </c>
      <c r="M34" s="6">
        <v>10429425000</v>
      </c>
      <c r="N34" s="6">
        <v>0</v>
      </c>
      <c r="O34" s="16">
        <f t="shared" si="2"/>
        <v>10429425000</v>
      </c>
      <c r="P34" s="6">
        <v>10429425000</v>
      </c>
      <c r="Q34" s="6">
        <v>0</v>
      </c>
      <c r="R34" s="6">
        <v>10429425000</v>
      </c>
      <c r="S34" s="6">
        <v>8907501300</v>
      </c>
      <c r="T34" s="6">
        <v>8133864668</v>
      </c>
      <c r="U34" s="2">
        <f t="shared" si="3"/>
        <v>0</v>
      </c>
      <c r="V34" s="3">
        <f t="shared" si="4"/>
        <v>1</v>
      </c>
      <c r="W34" s="3">
        <f t="shared" si="5"/>
        <v>0.8540740548975615</v>
      </c>
      <c r="X34" s="3">
        <f t="shared" si="6"/>
        <v>0.77989579176224955</v>
      </c>
    </row>
    <row r="35" spans="1:24" ht="35.1" customHeight="1" thickTop="1" thickBot="1" x14ac:dyDescent="0.3">
      <c r="A35" s="4" t="s">
        <v>20</v>
      </c>
      <c r="B35" s="4" t="s">
        <v>28</v>
      </c>
      <c r="C35" s="4" t="s">
        <v>50</v>
      </c>
      <c r="D35" s="4" t="s">
        <v>68</v>
      </c>
      <c r="E35" s="4" t="s">
        <v>32</v>
      </c>
      <c r="F35" s="4" t="s">
        <v>22</v>
      </c>
      <c r="G35" s="4" t="s">
        <v>50</v>
      </c>
      <c r="H35" s="4" t="s">
        <v>51</v>
      </c>
      <c r="I35" s="5" t="s">
        <v>69</v>
      </c>
      <c r="J35" s="6">
        <v>55000000</v>
      </c>
      <c r="K35" s="6">
        <v>0</v>
      </c>
      <c r="L35" s="6">
        <v>0</v>
      </c>
      <c r="M35" s="6">
        <v>55000000</v>
      </c>
      <c r="N35" s="6">
        <v>0</v>
      </c>
      <c r="O35" s="16">
        <f t="shared" si="2"/>
        <v>55000000</v>
      </c>
      <c r="P35" s="6">
        <v>0</v>
      </c>
      <c r="Q35" s="6">
        <v>55000000</v>
      </c>
      <c r="R35" s="6">
        <v>0</v>
      </c>
      <c r="S35" s="6">
        <v>0</v>
      </c>
      <c r="T35" s="6">
        <v>0</v>
      </c>
      <c r="U35" s="2">
        <f t="shared" si="3"/>
        <v>55000000</v>
      </c>
      <c r="V35" s="3">
        <f t="shared" si="4"/>
        <v>0</v>
      </c>
      <c r="W35" s="3">
        <f t="shared" si="5"/>
        <v>0</v>
      </c>
      <c r="X35" s="3">
        <f t="shared" si="6"/>
        <v>0</v>
      </c>
    </row>
    <row r="36" spans="1:24" ht="30" customHeight="1" thickTop="1" thickBot="1" x14ac:dyDescent="0.3">
      <c r="A36" s="9" t="s">
        <v>20</v>
      </c>
      <c r="B36" s="9"/>
      <c r="C36" s="9"/>
      <c r="D36" s="9"/>
      <c r="E36" s="9"/>
      <c r="F36" s="9"/>
      <c r="G36" s="9"/>
      <c r="H36" s="9"/>
      <c r="I36" s="10" t="s">
        <v>118</v>
      </c>
      <c r="J36" s="11">
        <f>+J37+J38</f>
        <v>12457067000</v>
      </c>
      <c r="K36" s="11">
        <f t="shared" ref="K36:T36" si="9">+K37+K38</f>
        <v>0</v>
      </c>
      <c r="L36" s="11">
        <f t="shared" si="9"/>
        <v>0</v>
      </c>
      <c r="M36" s="11">
        <f t="shared" si="9"/>
        <v>12457067000</v>
      </c>
      <c r="N36" s="11">
        <f t="shared" si="9"/>
        <v>0</v>
      </c>
      <c r="O36" s="17">
        <f t="shared" si="2"/>
        <v>12457067000</v>
      </c>
      <c r="P36" s="11">
        <f t="shared" si="9"/>
        <v>11572278950</v>
      </c>
      <c r="Q36" s="11">
        <f t="shared" si="9"/>
        <v>884788050</v>
      </c>
      <c r="R36" s="11">
        <f t="shared" si="9"/>
        <v>11572103961</v>
      </c>
      <c r="S36" s="11">
        <f t="shared" si="9"/>
        <v>11571851700</v>
      </c>
      <c r="T36" s="11">
        <f t="shared" si="9"/>
        <v>11571851700</v>
      </c>
      <c r="U36" s="7">
        <f t="shared" si="3"/>
        <v>884963039</v>
      </c>
      <c r="V36" s="8">
        <f t="shared" si="4"/>
        <v>0.92895895647025095</v>
      </c>
      <c r="W36" s="8">
        <f t="shared" si="5"/>
        <v>0.928938706037304</v>
      </c>
      <c r="X36" s="8">
        <f t="shared" si="6"/>
        <v>0.928938706037304</v>
      </c>
    </row>
    <row r="37" spans="1:24" ht="23.25" customHeight="1" thickTop="1" thickBot="1" x14ac:dyDescent="0.3">
      <c r="A37" s="4" t="s">
        <v>20</v>
      </c>
      <c r="B37" s="4" t="s">
        <v>70</v>
      </c>
      <c r="C37" s="4" t="s">
        <v>21</v>
      </c>
      <c r="D37" s="4"/>
      <c r="E37" s="4"/>
      <c r="F37" s="4" t="s">
        <v>22</v>
      </c>
      <c r="G37" s="4" t="s">
        <v>23</v>
      </c>
      <c r="H37" s="4" t="s">
        <v>24</v>
      </c>
      <c r="I37" s="5" t="s">
        <v>71</v>
      </c>
      <c r="J37" s="6">
        <v>11580199000</v>
      </c>
      <c r="K37" s="6">
        <v>0</v>
      </c>
      <c r="L37" s="6">
        <v>0</v>
      </c>
      <c r="M37" s="6">
        <v>11580199000</v>
      </c>
      <c r="N37" s="6">
        <v>0</v>
      </c>
      <c r="O37" s="16">
        <f t="shared" si="2"/>
        <v>11580199000</v>
      </c>
      <c r="P37" s="6">
        <v>11572278950</v>
      </c>
      <c r="Q37" s="6">
        <v>7920050</v>
      </c>
      <c r="R37" s="6">
        <v>11572103961</v>
      </c>
      <c r="S37" s="6">
        <v>11571851700</v>
      </c>
      <c r="T37" s="6">
        <v>11571851700</v>
      </c>
      <c r="U37" s="2">
        <f t="shared" si="3"/>
        <v>8095039</v>
      </c>
      <c r="V37" s="3">
        <f t="shared" si="4"/>
        <v>0.99930095855865686</v>
      </c>
      <c r="W37" s="3">
        <f t="shared" si="5"/>
        <v>0.99927917473611638</v>
      </c>
      <c r="X37" s="3">
        <f t="shared" si="6"/>
        <v>0.99927917473611638</v>
      </c>
    </row>
    <row r="38" spans="1:24" ht="24" thickTop="1" thickBot="1" x14ac:dyDescent="0.3">
      <c r="A38" s="4" t="s">
        <v>20</v>
      </c>
      <c r="B38" s="4" t="s">
        <v>70</v>
      </c>
      <c r="C38" s="4" t="s">
        <v>47</v>
      </c>
      <c r="D38" s="4" t="s">
        <v>21</v>
      </c>
      <c r="E38" s="4"/>
      <c r="F38" s="4" t="s">
        <v>22</v>
      </c>
      <c r="G38" s="4" t="s">
        <v>50</v>
      </c>
      <c r="H38" s="4" t="s">
        <v>51</v>
      </c>
      <c r="I38" s="5" t="s">
        <v>72</v>
      </c>
      <c r="J38" s="6">
        <v>876868000</v>
      </c>
      <c r="K38" s="6">
        <v>0</v>
      </c>
      <c r="L38" s="6">
        <v>0</v>
      </c>
      <c r="M38" s="6">
        <v>876868000</v>
      </c>
      <c r="N38" s="6">
        <v>0</v>
      </c>
      <c r="O38" s="16">
        <f t="shared" si="2"/>
        <v>876868000</v>
      </c>
      <c r="P38" s="6">
        <v>0</v>
      </c>
      <c r="Q38" s="6">
        <v>876868000</v>
      </c>
      <c r="R38" s="6">
        <v>0</v>
      </c>
      <c r="S38" s="6">
        <v>0</v>
      </c>
      <c r="T38" s="6">
        <v>0</v>
      </c>
      <c r="U38" s="2">
        <f t="shared" si="3"/>
        <v>876868000</v>
      </c>
      <c r="V38" s="3">
        <f t="shared" si="4"/>
        <v>0</v>
      </c>
      <c r="W38" s="3">
        <f t="shared" si="5"/>
        <v>0</v>
      </c>
      <c r="X38" s="3">
        <f t="shared" si="6"/>
        <v>0</v>
      </c>
    </row>
    <row r="39" spans="1:24" ht="31.5" customHeight="1" thickTop="1" thickBot="1" x14ac:dyDescent="0.3">
      <c r="A39" s="9" t="s">
        <v>73</v>
      </c>
      <c r="B39" s="9"/>
      <c r="C39" s="9"/>
      <c r="D39" s="9"/>
      <c r="E39" s="9"/>
      <c r="F39" s="9"/>
      <c r="G39" s="9"/>
      <c r="H39" s="9"/>
      <c r="I39" s="10" t="s">
        <v>119</v>
      </c>
      <c r="J39" s="11">
        <f>SUM(J40:J58)</f>
        <v>216446598093</v>
      </c>
      <c r="K39" s="11">
        <f>SUM(K40:K58)</f>
        <v>23780476336</v>
      </c>
      <c r="L39" s="11">
        <f>SUM(L40:L58)</f>
        <v>0</v>
      </c>
      <c r="M39" s="11">
        <f>SUM(M40:M58)</f>
        <v>240227074429</v>
      </c>
      <c r="N39" s="11">
        <f>SUM(N40:N58)</f>
        <v>68191739968</v>
      </c>
      <c r="O39" s="17">
        <f t="shared" si="2"/>
        <v>172035334461</v>
      </c>
      <c r="P39" s="11">
        <f>SUM(P40:P58)</f>
        <v>164604528373.50003</v>
      </c>
      <c r="Q39" s="11">
        <f>SUM(Q40:Q58)</f>
        <v>7430806087.5</v>
      </c>
      <c r="R39" s="11">
        <f>SUM(R40:R58)</f>
        <v>156876369620.85001</v>
      </c>
      <c r="S39" s="11">
        <f>SUM(S40:S58)</f>
        <v>24941941228.850002</v>
      </c>
      <c r="T39" s="11">
        <f>SUM(T40:T58)</f>
        <v>24712881370.850002</v>
      </c>
      <c r="U39" s="7">
        <f t="shared" si="3"/>
        <v>15158964840.149994</v>
      </c>
      <c r="V39" s="8">
        <f t="shared" si="4"/>
        <v>0.91188458529380489</v>
      </c>
      <c r="W39" s="8">
        <f t="shared" si="5"/>
        <v>0.14498150224193787</v>
      </c>
      <c r="X39" s="8">
        <f t="shared" si="6"/>
        <v>0.1436500324091988</v>
      </c>
    </row>
    <row r="40" spans="1:24" ht="80.25" thickTop="1" thickBot="1" x14ac:dyDescent="0.3">
      <c r="A40" s="4" t="s">
        <v>73</v>
      </c>
      <c r="B40" s="4" t="s">
        <v>74</v>
      </c>
      <c r="C40" s="4" t="s">
        <v>75</v>
      </c>
      <c r="D40" s="4" t="s">
        <v>76</v>
      </c>
      <c r="E40" s="4"/>
      <c r="F40" s="4" t="s">
        <v>22</v>
      </c>
      <c r="G40" s="4" t="s">
        <v>50</v>
      </c>
      <c r="H40" s="4" t="s">
        <v>24</v>
      </c>
      <c r="I40" s="5" t="s">
        <v>77</v>
      </c>
      <c r="J40" s="6">
        <v>4000000000</v>
      </c>
      <c r="K40" s="6">
        <v>0</v>
      </c>
      <c r="L40" s="6">
        <v>0</v>
      </c>
      <c r="M40" s="6">
        <v>4000000000</v>
      </c>
      <c r="N40" s="6">
        <v>0</v>
      </c>
      <c r="O40" s="16">
        <f t="shared" si="2"/>
        <v>4000000000</v>
      </c>
      <c r="P40" s="6">
        <v>3657785472.6999998</v>
      </c>
      <c r="Q40" s="6">
        <v>342214527.30000001</v>
      </c>
      <c r="R40" s="6">
        <v>2404411151.6999998</v>
      </c>
      <c r="S40" s="6">
        <v>1310358910.7</v>
      </c>
      <c r="T40" s="6">
        <v>1281397195.7</v>
      </c>
      <c r="U40" s="2">
        <f t="shared" si="3"/>
        <v>1595588848.3000002</v>
      </c>
      <c r="V40" s="3">
        <f t="shared" si="4"/>
        <v>0.60110278792499994</v>
      </c>
      <c r="W40" s="3">
        <f t="shared" si="5"/>
        <v>0.327589727675</v>
      </c>
      <c r="X40" s="3">
        <f t="shared" si="6"/>
        <v>0.32034929892500003</v>
      </c>
    </row>
    <row r="41" spans="1:24" ht="92.25" customHeight="1" thickTop="1" thickBot="1" x14ac:dyDescent="0.3">
      <c r="A41" s="4" t="s">
        <v>73</v>
      </c>
      <c r="B41" s="4" t="s">
        <v>74</v>
      </c>
      <c r="C41" s="4" t="s">
        <v>75</v>
      </c>
      <c r="D41" s="4" t="s">
        <v>76</v>
      </c>
      <c r="E41" s="4"/>
      <c r="F41" s="4" t="s">
        <v>22</v>
      </c>
      <c r="G41" s="4" t="s">
        <v>78</v>
      </c>
      <c r="H41" s="4" t="s">
        <v>24</v>
      </c>
      <c r="I41" s="5" t="s">
        <v>77</v>
      </c>
      <c r="J41" s="6">
        <v>8570800000</v>
      </c>
      <c r="K41" s="6">
        <v>0</v>
      </c>
      <c r="L41" s="6">
        <v>0</v>
      </c>
      <c r="M41" s="6">
        <v>8570800000</v>
      </c>
      <c r="N41" s="6">
        <v>0</v>
      </c>
      <c r="O41" s="16">
        <f t="shared" si="2"/>
        <v>8570800000</v>
      </c>
      <c r="P41" s="6">
        <v>8570800000</v>
      </c>
      <c r="Q41" s="6">
        <v>0</v>
      </c>
      <c r="R41" s="6">
        <v>8570800000</v>
      </c>
      <c r="S41" s="6">
        <v>1578435000</v>
      </c>
      <c r="T41" s="6">
        <v>1578435000</v>
      </c>
      <c r="U41" s="2">
        <f t="shared" si="3"/>
        <v>0</v>
      </c>
      <c r="V41" s="3">
        <f t="shared" si="4"/>
        <v>1</v>
      </c>
      <c r="W41" s="3">
        <f t="shared" si="5"/>
        <v>0.18416425537872777</v>
      </c>
      <c r="X41" s="3">
        <f t="shared" si="6"/>
        <v>0.18416425537872777</v>
      </c>
    </row>
    <row r="42" spans="1:24" ht="57" customHeight="1" thickTop="1" thickBot="1" x14ac:dyDescent="0.3">
      <c r="A42" s="4" t="s">
        <v>73</v>
      </c>
      <c r="B42" s="4" t="s">
        <v>79</v>
      </c>
      <c r="C42" s="4" t="s">
        <v>75</v>
      </c>
      <c r="D42" s="4" t="s">
        <v>80</v>
      </c>
      <c r="E42" s="4" t="s">
        <v>0</v>
      </c>
      <c r="F42" s="4" t="s">
        <v>22</v>
      </c>
      <c r="G42" s="4" t="s">
        <v>50</v>
      </c>
      <c r="H42" s="4" t="s">
        <v>24</v>
      </c>
      <c r="I42" s="5" t="s">
        <v>81</v>
      </c>
      <c r="J42" s="6">
        <v>131974742</v>
      </c>
      <c r="K42" s="6">
        <v>0</v>
      </c>
      <c r="L42" s="6">
        <v>0</v>
      </c>
      <c r="M42" s="6">
        <v>131974742</v>
      </c>
      <c r="N42" s="6">
        <v>0</v>
      </c>
      <c r="O42" s="16">
        <f t="shared" si="2"/>
        <v>131974742</v>
      </c>
      <c r="P42" s="6">
        <v>131974742</v>
      </c>
      <c r="Q42" s="6">
        <v>0</v>
      </c>
      <c r="R42" s="6">
        <v>131974742</v>
      </c>
      <c r="S42" s="6">
        <v>131974742</v>
      </c>
      <c r="T42" s="6">
        <v>131974742</v>
      </c>
      <c r="U42" s="2">
        <f t="shared" si="3"/>
        <v>0</v>
      </c>
      <c r="V42" s="3">
        <f t="shared" si="4"/>
        <v>1</v>
      </c>
      <c r="W42" s="3">
        <f t="shared" si="5"/>
        <v>1</v>
      </c>
      <c r="X42" s="3">
        <f t="shared" si="6"/>
        <v>1</v>
      </c>
    </row>
    <row r="43" spans="1:24" ht="53.25" customHeight="1" thickTop="1" thickBot="1" x14ac:dyDescent="0.3">
      <c r="A43" s="4" t="s">
        <v>73</v>
      </c>
      <c r="B43" s="4" t="s">
        <v>79</v>
      </c>
      <c r="C43" s="4" t="s">
        <v>75</v>
      </c>
      <c r="D43" s="4" t="s">
        <v>80</v>
      </c>
      <c r="E43" s="4" t="s">
        <v>0</v>
      </c>
      <c r="F43" s="4" t="s">
        <v>22</v>
      </c>
      <c r="G43" s="4" t="s">
        <v>82</v>
      </c>
      <c r="H43" s="4" t="s">
        <v>24</v>
      </c>
      <c r="I43" s="5" t="s">
        <v>81</v>
      </c>
      <c r="J43" s="6">
        <v>0</v>
      </c>
      <c r="K43" s="6">
        <v>23780476336</v>
      </c>
      <c r="L43" s="6">
        <v>0</v>
      </c>
      <c r="M43" s="6">
        <v>23780476336</v>
      </c>
      <c r="N43" s="6">
        <v>0</v>
      </c>
      <c r="O43" s="16">
        <f t="shared" si="2"/>
        <v>23780476336</v>
      </c>
      <c r="P43" s="6">
        <v>23619672001</v>
      </c>
      <c r="Q43" s="6">
        <v>160804335</v>
      </c>
      <c r="R43" s="6">
        <v>23194766091</v>
      </c>
      <c r="S43" s="6">
        <v>12416647029</v>
      </c>
      <c r="T43" s="6">
        <v>12416647029</v>
      </c>
      <c r="U43" s="2">
        <f t="shared" si="3"/>
        <v>585710245</v>
      </c>
      <c r="V43" s="3">
        <f t="shared" si="4"/>
        <v>0.97537012140865642</v>
      </c>
      <c r="W43" s="3">
        <f t="shared" si="5"/>
        <v>0.52213617816406388</v>
      </c>
      <c r="X43" s="3">
        <f t="shared" si="6"/>
        <v>0.52213617816406388</v>
      </c>
    </row>
    <row r="44" spans="1:24" ht="54.75" customHeight="1" thickTop="1" thickBot="1" x14ac:dyDescent="0.3">
      <c r="A44" s="4" t="s">
        <v>73</v>
      </c>
      <c r="B44" s="4" t="s">
        <v>79</v>
      </c>
      <c r="C44" s="4" t="s">
        <v>75</v>
      </c>
      <c r="D44" s="4" t="s">
        <v>84</v>
      </c>
      <c r="E44" s="4"/>
      <c r="F44" s="4" t="s">
        <v>22</v>
      </c>
      <c r="G44" s="4" t="s">
        <v>50</v>
      </c>
      <c r="H44" s="4" t="s">
        <v>24</v>
      </c>
      <c r="I44" s="5" t="s">
        <v>85</v>
      </c>
      <c r="J44" s="6">
        <v>4500000000</v>
      </c>
      <c r="K44" s="6">
        <v>0</v>
      </c>
      <c r="L44" s="6">
        <v>0</v>
      </c>
      <c r="M44" s="6">
        <v>4500000000</v>
      </c>
      <c r="N44" s="6">
        <v>0</v>
      </c>
      <c r="O44" s="16">
        <f t="shared" si="2"/>
        <v>4500000000</v>
      </c>
      <c r="P44" s="6">
        <v>2947642699.5</v>
      </c>
      <c r="Q44" s="6">
        <v>1552357300.5</v>
      </c>
      <c r="R44" s="6">
        <v>2555102750.5</v>
      </c>
      <c r="S44" s="6">
        <v>1273995925.5</v>
      </c>
      <c r="T44" s="6">
        <v>1212222992.5</v>
      </c>
      <c r="U44" s="2">
        <f t="shared" si="3"/>
        <v>1944897249.5</v>
      </c>
      <c r="V44" s="3">
        <f t="shared" si="4"/>
        <v>0.56780061122222225</v>
      </c>
      <c r="W44" s="3">
        <f t="shared" si="5"/>
        <v>0.28311020566666667</v>
      </c>
      <c r="X44" s="3">
        <f t="shared" si="6"/>
        <v>0.2693828872222222</v>
      </c>
    </row>
    <row r="45" spans="1:24" ht="57.75" thickTop="1" thickBot="1" x14ac:dyDescent="0.3">
      <c r="A45" s="4" t="s">
        <v>73</v>
      </c>
      <c r="B45" s="4" t="s">
        <v>79</v>
      </c>
      <c r="C45" s="4" t="s">
        <v>75</v>
      </c>
      <c r="D45" s="4" t="s">
        <v>86</v>
      </c>
      <c r="E45" s="4"/>
      <c r="F45" s="4" t="s">
        <v>22</v>
      </c>
      <c r="G45" s="4" t="s">
        <v>50</v>
      </c>
      <c r="H45" s="4" t="s">
        <v>24</v>
      </c>
      <c r="I45" s="5" t="s">
        <v>87</v>
      </c>
      <c r="J45" s="6">
        <v>5560170000</v>
      </c>
      <c r="K45" s="6">
        <v>0</v>
      </c>
      <c r="L45" s="6">
        <v>0</v>
      </c>
      <c r="M45" s="6">
        <v>5560170000</v>
      </c>
      <c r="N45" s="6">
        <v>0</v>
      </c>
      <c r="O45" s="16">
        <f t="shared" si="2"/>
        <v>5560170000</v>
      </c>
      <c r="P45" s="6">
        <v>5113800565</v>
      </c>
      <c r="Q45" s="6">
        <v>446369435</v>
      </c>
      <c r="R45" s="6">
        <v>4933397443</v>
      </c>
      <c r="S45" s="6">
        <v>790746693</v>
      </c>
      <c r="T45" s="6">
        <v>705478550</v>
      </c>
      <c r="U45" s="2">
        <f t="shared" si="3"/>
        <v>626772557</v>
      </c>
      <c r="V45" s="3">
        <f t="shared" si="4"/>
        <v>0.88727456948258776</v>
      </c>
      <c r="W45" s="3">
        <f t="shared" si="5"/>
        <v>0.1422162798979168</v>
      </c>
      <c r="X45" s="3">
        <f t="shared" si="6"/>
        <v>0.12688075184751546</v>
      </c>
    </row>
    <row r="46" spans="1:24" ht="69" thickTop="1" thickBot="1" x14ac:dyDescent="0.3">
      <c r="A46" s="4" t="s">
        <v>73</v>
      </c>
      <c r="B46" s="4" t="s">
        <v>79</v>
      </c>
      <c r="C46" s="4" t="s">
        <v>75</v>
      </c>
      <c r="D46" s="4" t="s">
        <v>88</v>
      </c>
      <c r="E46" s="4"/>
      <c r="F46" s="4" t="s">
        <v>22</v>
      </c>
      <c r="G46" s="4" t="s">
        <v>50</v>
      </c>
      <c r="H46" s="4" t="s">
        <v>24</v>
      </c>
      <c r="I46" s="5" t="s">
        <v>89</v>
      </c>
      <c r="J46" s="6">
        <v>25000000000</v>
      </c>
      <c r="K46" s="6">
        <v>0</v>
      </c>
      <c r="L46" s="6">
        <v>0</v>
      </c>
      <c r="M46" s="6">
        <v>25000000000</v>
      </c>
      <c r="N46" s="6">
        <v>0</v>
      </c>
      <c r="O46" s="16">
        <f t="shared" si="2"/>
        <v>25000000000</v>
      </c>
      <c r="P46" s="6">
        <v>25000000000</v>
      </c>
      <c r="Q46" s="6">
        <v>0</v>
      </c>
      <c r="R46" s="6">
        <v>25000000000</v>
      </c>
      <c r="S46" s="6">
        <v>472000000</v>
      </c>
      <c r="T46" s="6">
        <v>472000000</v>
      </c>
      <c r="U46" s="2">
        <f t="shared" si="3"/>
        <v>0</v>
      </c>
      <c r="V46" s="3">
        <f t="shared" si="4"/>
        <v>1</v>
      </c>
      <c r="W46" s="3">
        <f t="shared" si="5"/>
        <v>1.8880000000000001E-2</v>
      </c>
      <c r="X46" s="3">
        <f t="shared" si="6"/>
        <v>1.8880000000000001E-2</v>
      </c>
    </row>
    <row r="47" spans="1:24" ht="57.75" thickTop="1" thickBot="1" x14ac:dyDescent="0.3">
      <c r="A47" s="4" t="s">
        <v>73</v>
      </c>
      <c r="B47" s="4" t="s">
        <v>79</v>
      </c>
      <c r="C47" s="4" t="s">
        <v>75</v>
      </c>
      <c r="D47" s="4" t="s">
        <v>90</v>
      </c>
      <c r="E47" s="4"/>
      <c r="F47" s="4" t="s">
        <v>22</v>
      </c>
      <c r="G47" s="4" t="s">
        <v>50</v>
      </c>
      <c r="H47" s="4" t="s">
        <v>24</v>
      </c>
      <c r="I47" s="5" t="s">
        <v>91</v>
      </c>
      <c r="J47" s="6">
        <v>1030000000</v>
      </c>
      <c r="K47" s="6">
        <v>0</v>
      </c>
      <c r="L47" s="6">
        <v>0</v>
      </c>
      <c r="M47" s="6">
        <v>1030000000</v>
      </c>
      <c r="N47" s="6">
        <v>0</v>
      </c>
      <c r="O47" s="16">
        <f t="shared" si="2"/>
        <v>1030000000</v>
      </c>
      <c r="P47" s="6">
        <v>1030000000</v>
      </c>
      <c r="Q47" s="6">
        <v>0</v>
      </c>
      <c r="R47" s="6">
        <v>1030000000</v>
      </c>
      <c r="S47" s="6">
        <v>0</v>
      </c>
      <c r="T47" s="6">
        <v>0</v>
      </c>
      <c r="U47" s="2">
        <f t="shared" si="3"/>
        <v>0</v>
      </c>
      <c r="V47" s="3">
        <f t="shared" si="4"/>
        <v>1</v>
      </c>
      <c r="W47" s="3">
        <f t="shared" si="5"/>
        <v>0</v>
      </c>
      <c r="X47" s="3">
        <f t="shared" si="6"/>
        <v>0</v>
      </c>
    </row>
    <row r="48" spans="1:24" ht="46.5" thickTop="1" thickBot="1" x14ac:dyDescent="0.3">
      <c r="A48" s="4" t="s">
        <v>73</v>
      </c>
      <c r="B48" s="4" t="s">
        <v>79</v>
      </c>
      <c r="C48" s="4" t="s">
        <v>75</v>
      </c>
      <c r="D48" s="4" t="s">
        <v>92</v>
      </c>
      <c r="E48" s="4"/>
      <c r="F48" s="4" t="s">
        <v>22</v>
      </c>
      <c r="G48" s="4" t="s">
        <v>50</v>
      </c>
      <c r="H48" s="4" t="s">
        <v>24</v>
      </c>
      <c r="I48" s="5" t="s">
        <v>93</v>
      </c>
      <c r="J48" s="6">
        <v>8858000000</v>
      </c>
      <c r="K48" s="6">
        <v>0</v>
      </c>
      <c r="L48" s="6">
        <v>0</v>
      </c>
      <c r="M48" s="6">
        <v>8858000000</v>
      </c>
      <c r="N48" s="6">
        <v>0</v>
      </c>
      <c r="O48" s="16">
        <f t="shared" si="2"/>
        <v>8858000000</v>
      </c>
      <c r="P48" s="6">
        <v>8400226415.5</v>
      </c>
      <c r="Q48" s="6">
        <v>457773584.5</v>
      </c>
      <c r="R48" s="6">
        <v>7419604142.5</v>
      </c>
      <c r="S48" s="6">
        <v>2682149387.5</v>
      </c>
      <c r="T48" s="6">
        <v>2673424664.5</v>
      </c>
      <c r="U48" s="2">
        <f t="shared" si="3"/>
        <v>1438395857.5</v>
      </c>
      <c r="V48" s="3">
        <f t="shared" si="4"/>
        <v>0.83761618226461954</v>
      </c>
      <c r="W48" s="3">
        <f t="shared" si="5"/>
        <v>0.30279401529690675</v>
      </c>
      <c r="X48" s="3">
        <f t="shared" si="6"/>
        <v>0.30180906124407314</v>
      </c>
    </row>
    <row r="49" spans="1:24" ht="57.75" thickTop="1" thickBot="1" x14ac:dyDescent="0.3">
      <c r="A49" s="4" t="s">
        <v>73</v>
      </c>
      <c r="B49" s="4" t="s">
        <v>79</v>
      </c>
      <c r="C49" s="4" t="s">
        <v>75</v>
      </c>
      <c r="D49" s="4" t="s">
        <v>94</v>
      </c>
      <c r="E49" s="4"/>
      <c r="F49" s="4" t="s">
        <v>22</v>
      </c>
      <c r="G49" s="4" t="s">
        <v>50</v>
      </c>
      <c r="H49" s="4" t="s">
        <v>24</v>
      </c>
      <c r="I49" s="5" t="s">
        <v>95</v>
      </c>
      <c r="J49" s="6">
        <v>15422556395</v>
      </c>
      <c r="K49" s="6">
        <v>0</v>
      </c>
      <c r="L49" s="6">
        <v>0</v>
      </c>
      <c r="M49" s="6">
        <v>15422556395</v>
      </c>
      <c r="N49" s="6">
        <v>0</v>
      </c>
      <c r="O49" s="16">
        <f t="shared" si="2"/>
        <v>15422556395</v>
      </c>
      <c r="P49" s="6">
        <v>13930965742.5</v>
      </c>
      <c r="Q49" s="6">
        <v>1491590652.5</v>
      </c>
      <c r="R49" s="6">
        <v>13930965742.5</v>
      </c>
      <c r="S49" s="6">
        <v>451310560.5</v>
      </c>
      <c r="T49" s="6">
        <v>424523569.5</v>
      </c>
      <c r="U49" s="2">
        <f t="shared" si="3"/>
        <v>1491590652.5</v>
      </c>
      <c r="V49" s="3">
        <f t="shared" si="4"/>
        <v>0.90328512249865567</v>
      </c>
      <c r="W49" s="3">
        <f t="shared" si="5"/>
        <v>2.9263018979545769E-2</v>
      </c>
      <c r="X49" s="3">
        <f t="shared" si="6"/>
        <v>2.7526147976196135E-2</v>
      </c>
    </row>
    <row r="50" spans="1:24" ht="46.5" thickTop="1" thickBot="1" x14ac:dyDescent="0.3">
      <c r="A50" s="4" t="s">
        <v>73</v>
      </c>
      <c r="B50" s="4" t="s">
        <v>79</v>
      </c>
      <c r="C50" s="4" t="s">
        <v>75</v>
      </c>
      <c r="D50" s="4" t="s">
        <v>96</v>
      </c>
      <c r="E50" s="4"/>
      <c r="F50" s="4" t="s">
        <v>22</v>
      </c>
      <c r="G50" s="4" t="s">
        <v>23</v>
      </c>
      <c r="H50" s="4" t="s">
        <v>24</v>
      </c>
      <c r="I50" s="5" t="s">
        <v>97</v>
      </c>
      <c r="J50" s="6">
        <v>126948897025</v>
      </c>
      <c r="K50" s="6">
        <v>0</v>
      </c>
      <c r="L50" s="6">
        <v>0</v>
      </c>
      <c r="M50" s="6">
        <v>126948897025</v>
      </c>
      <c r="N50" s="6">
        <v>68191739968</v>
      </c>
      <c r="O50" s="16">
        <f t="shared" si="2"/>
        <v>58757157057</v>
      </c>
      <c r="P50" s="6">
        <v>58757157057</v>
      </c>
      <c r="Q50" s="6">
        <v>0</v>
      </c>
      <c r="R50" s="6">
        <v>58757157057</v>
      </c>
      <c r="S50" s="6">
        <v>0</v>
      </c>
      <c r="T50" s="6">
        <v>0</v>
      </c>
      <c r="U50" s="2">
        <f t="shared" si="3"/>
        <v>0</v>
      </c>
      <c r="V50" s="3">
        <f t="shared" si="4"/>
        <v>1</v>
      </c>
      <c r="W50" s="3">
        <f t="shared" si="5"/>
        <v>0</v>
      </c>
      <c r="X50" s="3">
        <f t="shared" si="6"/>
        <v>0</v>
      </c>
    </row>
    <row r="51" spans="1:24" ht="46.5" thickTop="1" thickBot="1" x14ac:dyDescent="0.3">
      <c r="A51" s="4" t="s">
        <v>73</v>
      </c>
      <c r="B51" s="4" t="s">
        <v>79</v>
      </c>
      <c r="C51" s="4" t="s">
        <v>75</v>
      </c>
      <c r="D51" s="4" t="s">
        <v>98</v>
      </c>
      <c r="E51" s="4"/>
      <c r="F51" s="4" t="s">
        <v>22</v>
      </c>
      <c r="G51" s="4" t="s">
        <v>50</v>
      </c>
      <c r="H51" s="4" t="s">
        <v>24</v>
      </c>
      <c r="I51" s="5" t="s">
        <v>99</v>
      </c>
      <c r="J51" s="6">
        <v>2163000000</v>
      </c>
      <c r="K51" s="6">
        <v>0</v>
      </c>
      <c r="L51" s="6">
        <v>0</v>
      </c>
      <c r="M51" s="6">
        <v>2163000000</v>
      </c>
      <c r="N51" s="6">
        <v>0</v>
      </c>
      <c r="O51" s="16">
        <f t="shared" si="2"/>
        <v>2163000000</v>
      </c>
      <c r="P51" s="6">
        <v>2163000000</v>
      </c>
      <c r="Q51" s="6">
        <v>0</v>
      </c>
      <c r="R51" s="6">
        <v>2163000000</v>
      </c>
      <c r="S51" s="6">
        <v>0</v>
      </c>
      <c r="T51" s="6">
        <v>0</v>
      </c>
      <c r="U51" s="2">
        <f t="shared" si="3"/>
        <v>0</v>
      </c>
      <c r="V51" s="3">
        <f t="shared" si="4"/>
        <v>1</v>
      </c>
      <c r="W51" s="3">
        <f t="shared" si="5"/>
        <v>0</v>
      </c>
      <c r="X51" s="3">
        <f t="shared" si="6"/>
        <v>0</v>
      </c>
    </row>
    <row r="52" spans="1:24" ht="91.5" thickTop="1" thickBot="1" x14ac:dyDescent="0.3">
      <c r="A52" s="4" t="s">
        <v>73</v>
      </c>
      <c r="B52" s="4" t="s">
        <v>79</v>
      </c>
      <c r="C52" s="4" t="s">
        <v>75</v>
      </c>
      <c r="D52" s="4" t="s">
        <v>100</v>
      </c>
      <c r="E52" s="4"/>
      <c r="F52" s="4" t="s">
        <v>22</v>
      </c>
      <c r="G52" s="4" t="s">
        <v>50</v>
      </c>
      <c r="H52" s="4" t="s">
        <v>24</v>
      </c>
      <c r="I52" s="5" t="s">
        <v>101</v>
      </c>
      <c r="J52" s="6">
        <v>5181350000</v>
      </c>
      <c r="K52" s="6">
        <v>0</v>
      </c>
      <c r="L52" s="6">
        <v>0</v>
      </c>
      <c r="M52" s="6">
        <v>5181350000</v>
      </c>
      <c r="N52" s="6">
        <v>0</v>
      </c>
      <c r="O52" s="16">
        <f t="shared" si="2"/>
        <v>5181350000</v>
      </c>
      <c r="P52" s="6">
        <v>3988061580</v>
      </c>
      <c r="Q52" s="6">
        <v>1193288420</v>
      </c>
      <c r="R52" s="6">
        <v>978711580</v>
      </c>
      <c r="S52" s="6">
        <v>464464588</v>
      </c>
      <c r="T52" s="6">
        <v>462456204</v>
      </c>
      <c r="U52" s="2">
        <f t="shared" si="3"/>
        <v>4202638420</v>
      </c>
      <c r="V52" s="3">
        <f t="shared" si="4"/>
        <v>0.18889123104982292</v>
      </c>
      <c r="W52" s="3">
        <f t="shared" si="5"/>
        <v>8.9641616181111106E-2</v>
      </c>
      <c r="X52" s="3">
        <f t="shared" si="6"/>
        <v>8.9253998282300948E-2</v>
      </c>
    </row>
    <row r="53" spans="1:24" ht="35.25" thickTop="1" thickBot="1" x14ac:dyDescent="0.3">
      <c r="A53" s="4" t="s">
        <v>73</v>
      </c>
      <c r="B53" s="4" t="s">
        <v>79</v>
      </c>
      <c r="C53" s="4" t="s">
        <v>75</v>
      </c>
      <c r="D53" s="4" t="s">
        <v>83</v>
      </c>
      <c r="E53" s="4"/>
      <c r="F53" s="4" t="s">
        <v>22</v>
      </c>
      <c r="G53" s="4" t="s">
        <v>50</v>
      </c>
      <c r="H53" s="4" t="s">
        <v>24</v>
      </c>
      <c r="I53" s="5" t="s">
        <v>102</v>
      </c>
      <c r="J53" s="6">
        <v>4948478237</v>
      </c>
      <c r="K53" s="6">
        <v>0</v>
      </c>
      <c r="L53" s="6">
        <v>0</v>
      </c>
      <c r="M53" s="6">
        <v>4948478237</v>
      </c>
      <c r="N53" s="6">
        <v>0</v>
      </c>
      <c r="O53" s="16">
        <f t="shared" si="2"/>
        <v>4948478237</v>
      </c>
      <c r="P53" s="6">
        <v>3405490545</v>
      </c>
      <c r="Q53" s="6">
        <v>1542987692</v>
      </c>
      <c r="R53" s="6">
        <v>3132002334</v>
      </c>
      <c r="S53" s="6">
        <v>1928962834</v>
      </c>
      <c r="T53" s="6">
        <v>1925149447</v>
      </c>
      <c r="U53" s="2">
        <f t="shared" si="3"/>
        <v>1816475903</v>
      </c>
      <c r="V53" s="3">
        <f t="shared" si="4"/>
        <v>0.6329223215698665</v>
      </c>
      <c r="W53" s="3">
        <f t="shared" si="5"/>
        <v>0.3898092992663999</v>
      </c>
      <c r="X53" s="3">
        <f t="shared" si="6"/>
        <v>0.38903868114556284</v>
      </c>
    </row>
    <row r="54" spans="1:24" ht="47.25" customHeight="1" thickTop="1" thickBot="1" x14ac:dyDescent="0.3">
      <c r="A54" s="4" t="s">
        <v>73</v>
      </c>
      <c r="B54" s="4" t="s">
        <v>103</v>
      </c>
      <c r="C54" s="4" t="s">
        <v>75</v>
      </c>
      <c r="D54" s="4" t="s">
        <v>104</v>
      </c>
      <c r="E54" s="4"/>
      <c r="F54" s="4" t="s">
        <v>22</v>
      </c>
      <c r="G54" s="4" t="s">
        <v>50</v>
      </c>
      <c r="H54" s="4" t="s">
        <v>24</v>
      </c>
      <c r="I54" s="5" t="s">
        <v>105</v>
      </c>
      <c r="J54" s="6">
        <v>163050000</v>
      </c>
      <c r="K54" s="6">
        <v>0</v>
      </c>
      <c r="L54" s="6">
        <v>0</v>
      </c>
      <c r="M54" s="6">
        <v>163050000</v>
      </c>
      <c r="N54" s="6">
        <v>0</v>
      </c>
      <c r="O54" s="16">
        <f t="shared" si="2"/>
        <v>163050000</v>
      </c>
      <c r="P54" s="6">
        <v>126007278</v>
      </c>
      <c r="Q54" s="6">
        <v>37042722</v>
      </c>
      <c r="R54" s="6">
        <v>71457278</v>
      </c>
      <c r="S54" s="6">
        <v>40013214</v>
      </c>
      <c r="T54" s="6">
        <v>40013214</v>
      </c>
      <c r="U54" s="2">
        <f t="shared" si="3"/>
        <v>91592722</v>
      </c>
      <c r="V54" s="3">
        <f t="shared" si="4"/>
        <v>0.43825377491567002</v>
      </c>
      <c r="W54" s="3">
        <f t="shared" si="5"/>
        <v>0.24540456301747929</v>
      </c>
      <c r="X54" s="3">
        <f t="shared" si="6"/>
        <v>0.24540456301747929</v>
      </c>
    </row>
    <row r="55" spans="1:24" ht="114" customHeight="1" thickTop="1" thickBot="1" x14ac:dyDescent="0.3">
      <c r="A55" s="4" t="s">
        <v>73</v>
      </c>
      <c r="B55" s="4" t="s">
        <v>103</v>
      </c>
      <c r="C55" s="4" t="s">
        <v>75</v>
      </c>
      <c r="D55" s="4" t="s">
        <v>106</v>
      </c>
      <c r="E55" s="4"/>
      <c r="F55" s="4" t="s">
        <v>22</v>
      </c>
      <c r="G55" s="4" t="s">
        <v>50</v>
      </c>
      <c r="H55" s="4" t="s">
        <v>24</v>
      </c>
      <c r="I55" s="5" t="s">
        <v>107</v>
      </c>
      <c r="J55" s="6">
        <v>300000000</v>
      </c>
      <c r="K55" s="6">
        <v>0</v>
      </c>
      <c r="L55" s="6">
        <v>0</v>
      </c>
      <c r="M55" s="6">
        <v>300000000</v>
      </c>
      <c r="N55" s="6">
        <v>0</v>
      </c>
      <c r="O55" s="16">
        <f t="shared" si="2"/>
        <v>300000000</v>
      </c>
      <c r="P55" s="6">
        <v>280819135</v>
      </c>
      <c r="Q55" s="6">
        <v>19180865</v>
      </c>
      <c r="R55" s="6">
        <v>100819135</v>
      </c>
      <c r="S55" s="6">
        <v>63575655</v>
      </c>
      <c r="T55" s="6">
        <v>63575655</v>
      </c>
      <c r="U55" s="2">
        <f t="shared" si="3"/>
        <v>199180865</v>
      </c>
      <c r="V55" s="3">
        <f t="shared" si="4"/>
        <v>0.33606378333333331</v>
      </c>
      <c r="W55" s="3">
        <f t="shared" si="5"/>
        <v>0.21191884999999999</v>
      </c>
      <c r="X55" s="3">
        <f t="shared" si="6"/>
        <v>0.21191884999999999</v>
      </c>
    </row>
    <row r="56" spans="1:24" ht="69" thickTop="1" thickBot="1" x14ac:dyDescent="0.3">
      <c r="A56" s="4" t="s">
        <v>73</v>
      </c>
      <c r="B56" s="4" t="s">
        <v>103</v>
      </c>
      <c r="C56" s="4" t="s">
        <v>75</v>
      </c>
      <c r="D56" s="4" t="s">
        <v>108</v>
      </c>
      <c r="E56" s="4"/>
      <c r="F56" s="4" t="s">
        <v>22</v>
      </c>
      <c r="G56" s="4" t="s">
        <v>50</v>
      </c>
      <c r="H56" s="4" t="s">
        <v>24</v>
      </c>
      <c r="I56" s="5" t="s">
        <v>109</v>
      </c>
      <c r="J56" s="6">
        <v>144200574</v>
      </c>
      <c r="K56" s="6">
        <v>0</v>
      </c>
      <c r="L56" s="6">
        <v>0</v>
      </c>
      <c r="M56" s="6">
        <v>144200574</v>
      </c>
      <c r="N56" s="6">
        <v>0</v>
      </c>
      <c r="O56" s="16">
        <f t="shared" si="2"/>
        <v>144200574</v>
      </c>
      <c r="P56" s="6">
        <v>70744231.599999994</v>
      </c>
      <c r="Q56" s="6">
        <v>73456342.400000006</v>
      </c>
      <c r="R56" s="6">
        <v>70744231</v>
      </c>
      <c r="S56" s="6">
        <v>15000000</v>
      </c>
      <c r="T56" s="6">
        <v>15000000</v>
      </c>
      <c r="U56" s="2">
        <f t="shared" si="3"/>
        <v>73456343</v>
      </c>
      <c r="V56" s="3">
        <f t="shared" si="4"/>
        <v>0.49059604298107717</v>
      </c>
      <c r="W56" s="3">
        <f t="shared" si="5"/>
        <v>0.10402177733356319</v>
      </c>
      <c r="X56" s="3">
        <f t="shared" si="6"/>
        <v>0.10402177733356319</v>
      </c>
    </row>
    <row r="57" spans="1:24" ht="47.25" customHeight="1" thickTop="1" thickBot="1" x14ac:dyDescent="0.3">
      <c r="A57" s="4" t="s">
        <v>73</v>
      </c>
      <c r="B57" s="4" t="s">
        <v>110</v>
      </c>
      <c r="C57" s="4" t="s">
        <v>75</v>
      </c>
      <c r="D57" s="4" t="s">
        <v>104</v>
      </c>
      <c r="E57" s="4"/>
      <c r="F57" s="4" t="s">
        <v>22</v>
      </c>
      <c r="G57" s="4" t="s">
        <v>50</v>
      </c>
      <c r="H57" s="4" t="s">
        <v>24</v>
      </c>
      <c r="I57" s="5" t="s">
        <v>111</v>
      </c>
      <c r="J57" s="6">
        <v>2246121120</v>
      </c>
      <c r="K57" s="6">
        <v>0</v>
      </c>
      <c r="L57" s="6">
        <v>0</v>
      </c>
      <c r="M57" s="6">
        <v>2246121120</v>
      </c>
      <c r="N57" s="6">
        <v>0</v>
      </c>
      <c r="O57" s="16">
        <f t="shared" si="2"/>
        <v>2246121120</v>
      </c>
      <c r="P57" s="6">
        <v>2147904098</v>
      </c>
      <c r="Q57" s="6">
        <v>98217022</v>
      </c>
      <c r="R57" s="6">
        <v>1393904098</v>
      </c>
      <c r="S57" s="6">
        <v>869743935</v>
      </c>
      <c r="T57" s="6">
        <v>869743935</v>
      </c>
      <c r="U57" s="2">
        <f t="shared" si="3"/>
        <v>852217022</v>
      </c>
      <c r="V57" s="3">
        <f t="shared" si="4"/>
        <v>0.62058278406642653</v>
      </c>
      <c r="W57" s="3">
        <f t="shared" si="5"/>
        <v>0.38722040733048269</v>
      </c>
      <c r="X57" s="3">
        <f t="shared" si="6"/>
        <v>0.38722040733048269</v>
      </c>
    </row>
    <row r="58" spans="1:24" ht="63" customHeight="1" thickTop="1" thickBot="1" x14ac:dyDescent="0.3">
      <c r="A58" s="4" t="s">
        <v>73</v>
      </c>
      <c r="B58" s="4" t="s">
        <v>110</v>
      </c>
      <c r="C58" s="4" t="s">
        <v>75</v>
      </c>
      <c r="D58" s="4" t="s">
        <v>106</v>
      </c>
      <c r="E58" s="4"/>
      <c r="F58" s="4" t="s">
        <v>22</v>
      </c>
      <c r="G58" s="4" t="s">
        <v>50</v>
      </c>
      <c r="H58" s="4" t="s">
        <v>24</v>
      </c>
      <c r="I58" s="5" t="s">
        <v>112</v>
      </c>
      <c r="J58" s="6">
        <v>1278000000</v>
      </c>
      <c r="K58" s="6">
        <v>0</v>
      </c>
      <c r="L58" s="6">
        <v>0</v>
      </c>
      <c r="M58" s="6">
        <v>1278000000</v>
      </c>
      <c r="N58" s="6">
        <v>0</v>
      </c>
      <c r="O58" s="16">
        <f t="shared" si="2"/>
        <v>1278000000</v>
      </c>
      <c r="P58" s="6">
        <v>1262476810.7</v>
      </c>
      <c r="Q58" s="6">
        <v>15523189.300000001</v>
      </c>
      <c r="R58" s="6">
        <v>1037551844.65</v>
      </c>
      <c r="S58" s="6">
        <v>452562754.64999998</v>
      </c>
      <c r="T58" s="6">
        <v>440839172.64999998</v>
      </c>
      <c r="U58" s="2">
        <f t="shared" si="3"/>
        <v>240448155.35000002</v>
      </c>
      <c r="V58" s="3">
        <f t="shared" si="4"/>
        <v>0.81185590348200309</v>
      </c>
      <c r="W58" s="3">
        <f t="shared" si="5"/>
        <v>0.35411796138497653</v>
      </c>
      <c r="X58" s="3">
        <f t="shared" si="6"/>
        <v>0.34494457953834112</v>
      </c>
    </row>
    <row r="59" spans="1:24" ht="51.75" customHeight="1" thickTop="1" thickBot="1" x14ac:dyDescent="0.3">
      <c r="A59" s="4"/>
      <c r="B59" s="4"/>
      <c r="C59" s="4"/>
      <c r="D59" s="4"/>
      <c r="E59" s="4"/>
      <c r="F59" s="4"/>
      <c r="G59" s="4"/>
      <c r="H59" s="4"/>
      <c r="I59" s="5" t="s">
        <v>125</v>
      </c>
      <c r="J59" s="6">
        <f>+J7+J39</f>
        <v>594759724093</v>
      </c>
      <c r="K59" s="6">
        <f t="shared" ref="K59:T59" si="10">+K7+K39</f>
        <v>126310012336</v>
      </c>
      <c r="L59" s="6">
        <f t="shared" si="10"/>
        <v>1686000</v>
      </c>
      <c r="M59" s="6">
        <f t="shared" si="10"/>
        <v>721068050429</v>
      </c>
      <c r="N59" s="6">
        <f t="shared" si="10"/>
        <v>74191739968</v>
      </c>
      <c r="O59" s="16">
        <f t="shared" si="2"/>
        <v>646876310461</v>
      </c>
      <c r="P59" s="6">
        <f t="shared" si="10"/>
        <v>568233664639.57996</v>
      </c>
      <c r="Q59" s="6">
        <f t="shared" si="10"/>
        <v>78642645821.419998</v>
      </c>
      <c r="R59" s="6">
        <f t="shared" si="10"/>
        <v>547181944360.23999</v>
      </c>
      <c r="S59" s="6">
        <f t="shared" si="10"/>
        <v>353888536851.63</v>
      </c>
      <c r="T59" s="6">
        <f t="shared" si="10"/>
        <v>339043946059.63</v>
      </c>
      <c r="U59" s="2">
        <f t="shared" si="3"/>
        <v>99694366100.76001</v>
      </c>
      <c r="V59" s="3">
        <f t="shared" si="4"/>
        <v>0.84588341775924325</v>
      </c>
      <c r="W59" s="3">
        <f t="shared" si="5"/>
        <v>0.54707295835185143</v>
      </c>
      <c r="X59" s="3">
        <f t="shared" si="6"/>
        <v>0.52412484516245228</v>
      </c>
    </row>
    <row r="60" spans="1:24" ht="23.25" customHeight="1" thickTop="1" x14ac:dyDescent="0.25">
      <c r="A60" s="18" t="s">
        <v>126</v>
      </c>
      <c r="B60" s="18"/>
      <c r="C60" s="18"/>
      <c r="D60" s="18"/>
      <c r="E60" s="18"/>
      <c r="F60" s="18"/>
      <c r="G60" s="19"/>
      <c r="H60" s="19"/>
      <c r="I60" s="19"/>
      <c r="J60" s="19"/>
      <c r="K60" s="20"/>
      <c r="L60" s="20"/>
      <c r="M60" s="21"/>
      <c r="N60" s="20"/>
      <c r="O60" s="20"/>
      <c r="P60" s="19"/>
      <c r="Q60" s="19"/>
    </row>
    <row r="61" spans="1:24" x14ac:dyDescent="0.25">
      <c r="A61" s="19" t="s">
        <v>127</v>
      </c>
      <c r="B61" s="19"/>
      <c r="C61" s="19"/>
      <c r="D61" s="19"/>
      <c r="E61" s="19"/>
      <c r="F61" s="19"/>
      <c r="G61" s="19"/>
      <c r="H61" s="19"/>
      <c r="I61" s="19"/>
      <c r="J61" s="19"/>
      <c r="K61" s="20"/>
      <c r="L61" s="20"/>
      <c r="M61" s="21"/>
      <c r="N61" s="20"/>
      <c r="O61" s="20"/>
      <c r="P61" s="19"/>
      <c r="Q61" s="19"/>
    </row>
    <row r="62" spans="1:24" ht="15.75" customHeight="1" x14ac:dyDescent="0.25">
      <c r="A62" s="19" t="s">
        <v>128</v>
      </c>
      <c r="B62" s="19"/>
      <c r="C62" s="19"/>
      <c r="D62" s="19"/>
      <c r="E62" s="19"/>
      <c r="F62" s="19"/>
      <c r="G62" s="19"/>
      <c r="H62" s="19"/>
      <c r="I62" s="19"/>
      <c r="J62" s="19"/>
      <c r="K62" s="20"/>
      <c r="L62" s="20"/>
      <c r="M62" s="21"/>
      <c r="N62" s="20"/>
      <c r="O62" s="20"/>
      <c r="P62" s="19"/>
      <c r="Q62" s="19"/>
    </row>
    <row r="63" spans="1:24" ht="12" customHeight="1" x14ac:dyDescent="0.25">
      <c r="A63" s="19" t="s">
        <v>129</v>
      </c>
      <c r="B63" s="19"/>
      <c r="C63" s="19"/>
      <c r="D63" s="19"/>
      <c r="E63" s="19"/>
      <c r="F63" s="19"/>
      <c r="G63" s="19"/>
      <c r="H63" s="19"/>
      <c r="I63" s="19"/>
      <c r="J63" s="19"/>
      <c r="K63" s="20"/>
      <c r="L63" s="20"/>
      <c r="M63" s="21"/>
      <c r="N63" s="20"/>
      <c r="O63" s="20"/>
      <c r="P63" s="19"/>
      <c r="Q63" s="19"/>
    </row>
    <row r="64" spans="1:24" x14ac:dyDescent="0.25">
      <c r="A64" s="19" t="s">
        <v>130</v>
      </c>
      <c r="B64" s="19"/>
      <c r="C64" s="19"/>
      <c r="D64" s="19"/>
      <c r="E64" s="19"/>
      <c r="F64" s="19"/>
      <c r="G64" s="19"/>
      <c r="H64" s="19"/>
      <c r="I64" s="19"/>
      <c r="J64" s="19"/>
      <c r="K64" s="20"/>
      <c r="L64" s="20"/>
      <c r="M64" s="21"/>
      <c r="N64" s="20"/>
      <c r="O64" s="20"/>
      <c r="P64" s="19"/>
      <c r="Q64" s="19"/>
    </row>
    <row r="65" spans="1:17" ht="13.5" customHeight="1" x14ac:dyDescent="0.25">
      <c r="A65" s="19" t="s">
        <v>131</v>
      </c>
      <c r="B65" s="19"/>
      <c r="C65" s="19"/>
      <c r="D65" s="19"/>
      <c r="E65" s="19"/>
      <c r="F65" s="19"/>
      <c r="G65" s="19"/>
      <c r="H65" s="19"/>
      <c r="I65" s="19"/>
      <c r="J65" s="19"/>
      <c r="K65" s="20"/>
      <c r="L65" s="20"/>
      <c r="M65" s="21"/>
      <c r="N65" s="20"/>
      <c r="O65" s="22"/>
      <c r="P65" s="19"/>
      <c r="Q65" s="19"/>
    </row>
    <row r="66" spans="1:17" ht="14.25" customHeight="1" x14ac:dyDescent="0.25">
      <c r="A66" s="19" t="s">
        <v>132</v>
      </c>
      <c r="B66" s="19"/>
      <c r="C66" s="19"/>
      <c r="D66" s="19"/>
      <c r="E66" s="19"/>
      <c r="F66" s="19"/>
      <c r="G66" s="19"/>
      <c r="H66" s="19"/>
      <c r="I66" s="19"/>
      <c r="J66" s="19"/>
      <c r="K66" s="20"/>
      <c r="L66" s="19"/>
      <c r="M66" s="19"/>
      <c r="N66" s="19"/>
      <c r="O66" s="19"/>
      <c r="P66" s="22"/>
      <c r="Q66" s="22"/>
    </row>
    <row r="67" spans="1:17" ht="15" customHeight="1" x14ac:dyDescent="0.25">
      <c r="A67" s="19" t="s">
        <v>133</v>
      </c>
    </row>
    <row r="68" spans="1:17" ht="35.1" customHeight="1" x14ac:dyDescent="0.25"/>
    <row r="69" spans="1:17" ht="35.1" customHeight="1" x14ac:dyDescent="0.25"/>
    <row r="70" spans="1:17" ht="35.1" customHeight="1" x14ac:dyDescent="0.25"/>
    <row r="71" spans="1:17" ht="35.1" customHeight="1" x14ac:dyDescent="0.25"/>
    <row r="72" spans="1:17" ht="35.1" customHeight="1" x14ac:dyDescent="0.25"/>
    <row r="73" spans="1:17" ht="35.1" customHeight="1" x14ac:dyDescent="0.25"/>
    <row r="74" spans="1:17" ht="35.1" customHeight="1" x14ac:dyDescent="0.25"/>
    <row r="75" spans="1:17" ht="35.1" customHeight="1" x14ac:dyDescent="0.25"/>
    <row r="76" spans="1:17" ht="35.1" customHeight="1" x14ac:dyDescent="0.25"/>
    <row r="77" spans="1:17" ht="35.1" customHeight="1" x14ac:dyDescent="0.25"/>
    <row r="78" spans="1:17" ht="35.1" customHeight="1" x14ac:dyDescent="0.25"/>
    <row r="79" spans="1:17" ht="35.1" customHeight="1" x14ac:dyDescent="0.25"/>
  </sheetData>
  <mergeCells count="4">
    <mergeCell ref="A2:X2"/>
    <mergeCell ref="A3:X3"/>
    <mergeCell ref="A4:X4"/>
    <mergeCell ref="U5:X5"/>
  </mergeCells>
  <printOptions horizontalCentered="1"/>
  <pageMargins left="0.19685039370078741"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2020-10-04T21:28:05Z</cp:lastPrinted>
  <dcterms:created xsi:type="dcterms:W3CDTF">2020-10-01T13:16:09Z</dcterms:created>
  <dcterms:modified xsi:type="dcterms:W3CDTF">2020-10-05T14:27:43Z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