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MARZO 31 DE 2020\PDF\"/>
    </mc:Choice>
  </mc:AlternateContent>
  <bookViews>
    <workbookView xWindow="240" yWindow="120" windowWidth="18060" windowHeight="7050"/>
  </bookViews>
  <sheets>
    <sheet name="GESTION GRAL" sheetId="1" r:id="rId1"/>
  </sheets>
  <definedNames>
    <definedName name="_xlnm.Print_Titles" localSheetId="0">'GESTION GRAL'!$6:$6</definedName>
  </definedNames>
  <calcPr calcId="152511"/>
</workbook>
</file>

<file path=xl/calcChain.xml><?xml version="1.0" encoding="utf-8"?>
<calcChain xmlns="http://schemas.openxmlformats.org/spreadsheetml/2006/main">
  <c r="O56" i="1" l="1"/>
  <c r="X56" i="1" s="1"/>
  <c r="O55" i="1"/>
  <c r="U55" i="1" s="1"/>
  <c r="O54" i="1"/>
  <c r="X54" i="1" s="1"/>
  <c r="O53" i="1"/>
  <c r="U53" i="1" s="1"/>
  <c r="O52" i="1"/>
  <c r="X52" i="1" s="1"/>
  <c r="O51" i="1"/>
  <c r="O50" i="1"/>
  <c r="X50" i="1" s="1"/>
  <c r="O49" i="1"/>
  <c r="U49" i="1" s="1"/>
  <c r="O48" i="1"/>
  <c r="X48" i="1" s="1"/>
  <c r="O47" i="1"/>
  <c r="U47" i="1" s="1"/>
  <c r="O46" i="1"/>
  <c r="X46" i="1" s="1"/>
  <c r="O45" i="1"/>
  <c r="U45" i="1" s="1"/>
  <c r="O44" i="1"/>
  <c r="X44" i="1" s="1"/>
  <c r="O43" i="1"/>
  <c r="O42" i="1"/>
  <c r="X42" i="1" s="1"/>
  <c r="O41" i="1"/>
  <c r="U41" i="1" s="1"/>
  <c r="O40" i="1"/>
  <c r="X40" i="1" s="1"/>
  <c r="O39" i="1"/>
  <c r="U39" i="1" s="1"/>
  <c r="O37" i="1"/>
  <c r="X37" i="1" s="1"/>
  <c r="O36" i="1"/>
  <c r="W36" i="1" s="1"/>
  <c r="O34" i="1"/>
  <c r="U34" i="1" s="1"/>
  <c r="O33" i="1"/>
  <c r="X33" i="1" s="1"/>
  <c r="O32" i="1"/>
  <c r="U32" i="1" s="1"/>
  <c r="O31" i="1"/>
  <c r="X31" i="1" s="1"/>
  <c r="O30" i="1"/>
  <c r="W30" i="1" s="1"/>
  <c r="O29" i="1"/>
  <c r="X29" i="1" s="1"/>
  <c r="O28" i="1"/>
  <c r="O27" i="1"/>
  <c r="X27" i="1" s="1"/>
  <c r="O26" i="1"/>
  <c r="U26" i="1" s="1"/>
  <c r="O25" i="1"/>
  <c r="X25" i="1" s="1"/>
  <c r="O24" i="1"/>
  <c r="O23" i="1"/>
  <c r="X23" i="1" s="1"/>
  <c r="O22" i="1"/>
  <c r="W22" i="1" s="1"/>
  <c r="O21" i="1"/>
  <c r="X21" i="1" s="1"/>
  <c r="O20" i="1"/>
  <c r="W20" i="1" s="1"/>
  <c r="O19" i="1"/>
  <c r="X19" i="1" s="1"/>
  <c r="O18" i="1"/>
  <c r="U18" i="1" s="1"/>
  <c r="O17" i="1"/>
  <c r="X17" i="1" s="1"/>
  <c r="O16" i="1"/>
  <c r="O14" i="1"/>
  <c r="X14" i="1" s="1"/>
  <c r="O13" i="1"/>
  <c r="W13" i="1" s="1"/>
  <c r="O11" i="1"/>
  <c r="X11" i="1" s="1"/>
  <c r="O10" i="1"/>
  <c r="W10" i="1" s="1"/>
  <c r="O9" i="1"/>
  <c r="V9" i="1" s="1"/>
  <c r="T38" i="1"/>
  <c r="S38" i="1"/>
  <c r="R38" i="1"/>
  <c r="Q38" i="1"/>
  <c r="P38" i="1"/>
  <c r="N38" i="1"/>
  <c r="M38" i="1"/>
  <c r="L38" i="1"/>
  <c r="K38" i="1"/>
  <c r="J38" i="1"/>
  <c r="T35" i="1"/>
  <c r="S35" i="1"/>
  <c r="R35" i="1"/>
  <c r="Q35" i="1"/>
  <c r="P35" i="1"/>
  <c r="N35" i="1"/>
  <c r="M35" i="1"/>
  <c r="L35" i="1"/>
  <c r="K35" i="1"/>
  <c r="J35" i="1"/>
  <c r="T15" i="1"/>
  <c r="S15" i="1"/>
  <c r="R15" i="1"/>
  <c r="Q15" i="1"/>
  <c r="P15" i="1"/>
  <c r="N15" i="1"/>
  <c r="M15" i="1"/>
  <c r="L15" i="1"/>
  <c r="K15" i="1"/>
  <c r="J15" i="1"/>
  <c r="T12" i="1"/>
  <c r="S12" i="1"/>
  <c r="R12" i="1"/>
  <c r="Q12" i="1"/>
  <c r="P12" i="1"/>
  <c r="N12" i="1"/>
  <c r="M12" i="1"/>
  <c r="L12" i="1"/>
  <c r="K12" i="1"/>
  <c r="J12" i="1"/>
  <c r="T8" i="1"/>
  <c r="S8" i="1"/>
  <c r="R8" i="1"/>
  <c r="Q8" i="1"/>
  <c r="P8" i="1"/>
  <c r="N8" i="1"/>
  <c r="M8" i="1"/>
  <c r="L8" i="1"/>
  <c r="K8" i="1"/>
  <c r="J8" i="1"/>
  <c r="O8" i="1" l="1"/>
  <c r="U8" i="1" s="1"/>
  <c r="O15" i="1"/>
  <c r="W15" i="1" s="1"/>
  <c r="O38" i="1"/>
  <c r="V38" i="1" s="1"/>
  <c r="U38" i="1"/>
  <c r="W26" i="1"/>
  <c r="W44" i="1"/>
  <c r="W52" i="1"/>
  <c r="W18" i="1"/>
  <c r="W14" i="1"/>
  <c r="U36" i="1"/>
  <c r="U27" i="1"/>
  <c r="W37" i="1"/>
  <c r="U46" i="1"/>
  <c r="U54" i="1"/>
  <c r="U19" i="1"/>
  <c r="W31" i="1"/>
  <c r="W40" i="1"/>
  <c r="W48" i="1"/>
  <c r="W56" i="1"/>
  <c r="U9" i="1"/>
  <c r="W23" i="1"/>
  <c r="W34" i="1"/>
  <c r="U42" i="1"/>
  <c r="U50" i="1"/>
  <c r="W11" i="1"/>
  <c r="U17" i="1"/>
  <c r="U22" i="1"/>
  <c r="U25" i="1"/>
  <c r="U30" i="1"/>
  <c r="U33" i="1"/>
  <c r="W9" i="1"/>
  <c r="W17" i="1"/>
  <c r="W19" i="1"/>
  <c r="W25" i="1"/>
  <c r="W27" i="1"/>
  <c r="W33" i="1"/>
  <c r="W42" i="1"/>
  <c r="W46" i="1"/>
  <c r="W50" i="1"/>
  <c r="W54" i="1"/>
  <c r="U11" i="1"/>
  <c r="W21" i="1"/>
  <c r="W29" i="1"/>
  <c r="X8" i="1"/>
  <c r="O12" i="1"/>
  <c r="U12" i="1" s="1"/>
  <c r="X15" i="1"/>
  <c r="O35" i="1"/>
  <c r="W35" i="1" s="1"/>
  <c r="X9" i="1"/>
  <c r="U14" i="1"/>
  <c r="U21" i="1"/>
  <c r="U23" i="1"/>
  <c r="U29" i="1"/>
  <c r="U31" i="1"/>
  <c r="U37" i="1"/>
  <c r="U40" i="1"/>
  <c r="U44" i="1"/>
  <c r="U48" i="1"/>
  <c r="U52" i="1"/>
  <c r="U56" i="1"/>
  <c r="X16" i="1"/>
  <c r="V16" i="1"/>
  <c r="X24" i="1"/>
  <c r="V24" i="1"/>
  <c r="X28" i="1"/>
  <c r="V28" i="1"/>
  <c r="U10" i="1"/>
  <c r="U20" i="1"/>
  <c r="U24" i="1"/>
  <c r="U28" i="1"/>
  <c r="X43" i="1"/>
  <c r="V43" i="1"/>
  <c r="X51" i="1"/>
  <c r="V51" i="1"/>
  <c r="W16" i="1"/>
  <c r="K7" i="1"/>
  <c r="K57" i="1" s="1"/>
  <c r="T7" i="1"/>
  <c r="V15" i="1"/>
  <c r="X13" i="1"/>
  <c r="V13" i="1"/>
  <c r="X18" i="1"/>
  <c r="V18" i="1"/>
  <c r="X22" i="1"/>
  <c r="V22" i="1"/>
  <c r="X26" i="1"/>
  <c r="V26" i="1"/>
  <c r="X30" i="1"/>
  <c r="V30" i="1"/>
  <c r="X34" i="1"/>
  <c r="V34" i="1"/>
  <c r="U13" i="1"/>
  <c r="U15" i="1"/>
  <c r="U43" i="1"/>
  <c r="U51" i="1"/>
  <c r="X10" i="1"/>
  <c r="V10" i="1"/>
  <c r="X20" i="1"/>
  <c r="V20" i="1"/>
  <c r="X32" i="1"/>
  <c r="V32" i="1"/>
  <c r="U16" i="1"/>
  <c r="X39" i="1"/>
  <c r="V39" i="1"/>
  <c r="X47" i="1"/>
  <c r="V47" i="1"/>
  <c r="X55" i="1"/>
  <c r="V55" i="1"/>
  <c r="W24" i="1"/>
  <c r="W28" i="1"/>
  <c r="W32" i="1"/>
  <c r="R7" i="1"/>
  <c r="P7" i="1"/>
  <c r="P57" i="1" s="1"/>
  <c r="X36" i="1"/>
  <c r="V36" i="1"/>
  <c r="X41" i="1"/>
  <c r="V41" i="1"/>
  <c r="X45" i="1"/>
  <c r="V45" i="1"/>
  <c r="X49" i="1"/>
  <c r="V49" i="1"/>
  <c r="X53" i="1"/>
  <c r="V53" i="1"/>
  <c r="W39" i="1"/>
  <c r="W41" i="1"/>
  <c r="W43" i="1"/>
  <c r="W45" i="1"/>
  <c r="W47" i="1"/>
  <c r="W49" i="1"/>
  <c r="W51" i="1"/>
  <c r="W53" i="1"/>
  <c r="W55" i="1"/>
  <c r="J7" i="1"/>
  <c r="J57" i="1" s="1"/>
  <c r="N7" i="1"/>
  <c r="N57" i="1" s="1"/>
  <c r="S7" i="1"/>
  <c r="L7" i="1"/>
  <c r="L57" i="1" s="1"/>
  <c r="Q7" i="1"/>
  <c r="Q57" i="1" s="1"/>
  <c r="V11" i="1"/>
  <c r="V14" i="1"/>
  <c r="V17" i="1"/>
  <c r="V19" i="1"/>
  <c r="V21" i="1"/>
  <c r="V23" i="1"/>
  <c r="V25" i="1"/>
  <c r="V27" i="1"/>
  <c r="V29" i="1"/>
  <c r="V31" i="1"/>
  <c r="V33" i="1"/>
  <c r="V37" i="1"/>
  <c r="V40" i="1"/>
  <c r="V42" i="1"/>
  <c r="V44" i="1"/>
  <c r="V46" i="1"/>
  <c r="V48" i="1"/>
  <c r="V50" i="1"/>
  <c r="V52" i="1"/>
  <c r="V54" i="1"/>
  <c r="V56" i="1"/>
  <c r="M7" i="1"/>
  <c r="V8" i="1" l="1"/>
  <c r="W8" i="1"/>
  <c r="X38" i="1"/>
  <c r="W38" i="1"/>
  <c r="V12" i="1"/>
  <c r="X12" i="1"/>
  <c r="X35" i="1"/>
  <c r="V35" i="1"/>
  <c r="U35" i="1"/>
  <c r="W12" i="1"/>
  <c r="R57" i="1"/>
  <c r="S57" i="1"/>
  <c r="T57" i="1"/>
  <c r="O7" i="1"/>
  <c r="U7" i="1" s="1"/>
  <c r="M57" i="1"/>
  <c r="O57" i="1" s="1"/>
  <c r="U57" i="1" s="1"/>
  <c r="W57" i="1" l="1"/>
  <c r="X7" i="1"/>
  <c r="X57" i="1"/>
  <c r="V7" i="1"/>
  <c r="W7" i="1"/>
  <c r="V57" i="1"/>
</calcChain>
</file>

<file path=xl/sharedStrings.xml><?xml version="1.0" encoding="utf-8"?>
<sst xmlns="http://schemas.openxmlformats.org/spreadsheetml/2006/main" count="434" uniqueCount="130">
  <si>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</si>
  <si>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</si>
  <si>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</si>
  <si>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</si>
  <si>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</si>
  <si>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</si>
  <si>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</si>
  <si>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</si>
  <si>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</si>
  <si>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</si>
  <si>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</si>
  <si>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</si>
  <si>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</si>
  <si>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</si>
  <si>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</si>
  <si>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</si>
  <si>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</si>
  <si>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</si>
  <si>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</si>
  <si>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</si>
  <si>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</si>
  <si>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</si>
  <si>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</si>
  <si>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</si>
  <si>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</si>
  <si>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</si>
  <si>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</si>
  <si>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</si>
  <si>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</si>
  <si>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</si>
  <si>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ACTIVOS NO FINANCIEROS</t>
  </si>
  <si>
    <t>ADQUISICIONES DIFERENTES DE ACTIVOS</t>
  </si>
  <si>
    <t>001</t>
  </si>
  <si>
    <t>TRANSFERENCIA DE RECURSOS AL PATRIMONIO AUTONOMO FIDEICOMISO DE PROMOCION DE EXPORTACIONES - PROEXPORT. ARTICULO 33 LEY 1328 DE 2009</t>
  </si>
  <si>
    <t>098</t>
  </si>
  <si>
    <t>COMITE GLOBAL DE PREFERENCIAS COMERCIALES ENTRE PAISES EN DESARROLLO (LEY 8 DE 1992)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</si>
  <si>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</si>
  <si>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</si>
  <si>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</si>
  <si>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</si>
  <si>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</si>
  <si>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</si>
  <si>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</si>
  <si>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</si>
  <si>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04</t>
  </si>
  <si>
    <t>028</t>
  </si>
  <si>
    <t>RECURSOS A BANCOLDEX</t>
  </si>
  <si>
    <t>11</t>
  </si>
  <si>
    <t>SSF</t>
  </si>
  <si>
    <t>029</t>
  </si>
  <si>
    <t>RECURSOS AL FONDO FILMICO COLOMBIA (FFC) - LEY 1556 DE 2012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</si>
  <si>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</si>
  <si>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</si>
  <si>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</si>
  <si>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</si>
  <si>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</si>
  <si>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</si>
  <si>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</si>
  <si>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</si>
  <si>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</si>
  <si>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</t>
  </si>
  <si>
    <t>081</t>
  </si>
  <si>
    <t>MESADAS PENSIONALES ÁLCALIS DE COLOMBIA LTDA. EN LIQUIDACIÓN (DE PENSIONES)</t>
  </si>
  <si>
    <t>SENTENCIAS</t>
  </si>
  <si>
    <t>CONCILIACIONES</t>
  </si>
  <si>
    <t>09</t>
  </si>
  <si>
    <t>TRANSFERENCIA A ARTESANÍAS DE COLOMBIA S.A.</t>
  </si>
  <si>
    <t>08</t>
  </si>
  <si>
    <t>IMPUESTOS</t>
  </si>
  <si>
    <t>CUOTA DE FISCALIZACIÓN Y AUDITAJE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</si>
  <si>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</si>
  <si>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</si>
  <si>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</si>
  <si>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</si>
  <si>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</si>
  <si>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</si>
  <si>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</si>
  <si>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</si>
  <si>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</si>
  <si>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</si>
  <si>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</si>
  <si>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</si>
  <si>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</si>
  <si>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</si>
  <si>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</si>
  <si>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</si>
  <si>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</si>
  <si>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</si>
  <si>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</si>
  <si>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</si>
  <si>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</si>
  <si>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</si>
  <si>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</si>
  <si>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</si>
  <si>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</si>
  <si>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</si>
  <si>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</si>
  <si>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</si>
  <si>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</si>
  <si>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</si>
  <si>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</si>
  <si>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</si>
  <si>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</si>
  <si>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</si>
  <si>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</si>
  <si>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</si>
  <si>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</si>
  <si>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</si>
  <si>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</si>
  <si>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</si>
  <si>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</si>
  <si>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>ADQUISICION DE BIENES Y SERVICIOS</t>
  </si>
  <si>
    <t>TRANSFERENCIAS CORRIENTES</t>
  </si>
  <si>
    <t>GASTOS POR TRIBUTOS, MULTAS, SANCIONES E INTERESES DE MORA</t>
  </si>
  <si>
    <t>GASTOS DE INVERSION</t>
  </si>
  <si>
    <t>TOTAL PRESUPUESTO A+C</t>
  </si>
  <si>
    <t>APR. VIGENTE DESPUES DE BLOQUEOS</t>
  </si>
  <si>
    <t>APR. SIN COMPROMETER</t>
  </si>
  <si>
    <t>MINISTERIO DE COMERCIO INDUSTRIA Y TURISMO</t>
  </si>
  <si>
    <t>EJECUCIÒN PRESUPUESTAL ACUMULADA CON CORTE AL 31 DE MARZO DE 2020</t>
  </si>
  <si>
    <t>OBLIG/ APR</t>
  </si>
  <si>
    <t>UNIDAD EJECUTORA 350101 - GESTION GENERAL</t>
  </si>
  <si>
    <t xml:space="preserve">Fuente : Sistema Integrado de Información Financiera SIIF Nación </t>
  </si>
  <si>
    <t xml:space="preserve">Nota No. 1 : Ley  No. 2008 del 27 de diciembre de 2019 " Por la cual se decreta el presupuesto de rentas y recursos de capital y ley de apropiaciones para la vigencia fiscal del 1° de Enero al 31 de diciembre de 2020" </t>
  </si>
  <si>
    <t>Nota No. 2 : Decreto No. 2411 del 30 de diciembre de 2019" Por la cual se liquida el presupuesto General de la Nación para la vigencia fiscal de 2020, se detallan las apropiaciones y se clasifican y definen los gastos"</t>
  </si>
  <si>
    <t>Nota No. 3 : Resoluciòn No. 0861 del 16 marzo de 2020.  Por la cual se efectùa una distribuciòn en el presupuesto de Gastos de Funcionamiento del Ministerio de Hacienda y Crèdito Pùblico para la vigencia fiscal de 2020.</t>
  </si>
  <si>
    <t>Nota No. 4 : Resoluciòn No. 0943 del 26 marzo de 2020.  Por la cual se efectùa una distribuciòn en el presupuesto de Gastos de Funcionamiento del Ministerio de Hacienda y Crèdito Pùblico para la vigencia fiscal de 2020.</t>
  </si>
  <si>
    <t>FECHA DE GENERACION: ABRIL 01 DE 2020</t>
  </si>
  <si>
    <t>COMP/  APR</t>
  </si>
  <si>
    <t>PAGO/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</si>
</sst>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7"/>
      <color rgb="FF000000"/>
      <name val="Arial"/>
      <family val="2"/>
    </font>
    <font>
      <sz val="7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9933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26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10" fontId="4" fillId="0" borderId="0" xfId="0" applyNumberFormat="1" applyFont="1" applyFill="1" applyBorder="1"/>
    <xf numFmtId="10" fontId="1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Continuous" vertical="center" wrapText="1"/>
    </xf>
    <xf numFmtId="4" fontId="4" fillId="0" borderId="1" xfId="0" applyNumberFormat="1" applyFont="1" applyFill="1" applyBorder="1" applyAlignment="1">
      <alignment horizontal="right" vertical="center" wrapText="1" readingOrder="1"/>
    </xf>
    <xf numFmtId="10" fontId="4" fillId="0" borderId="1" xfId="0" applyNumberFormat="1" applyFont="1" applyFill="1" applyBorder="1" applyAlignment="1">
      <alignment horizontal="right" vertical="center" wrapText="1" readingOrder="1"/>
    </xf>
    <xf numFmtId="10" fontId="4" fillId="0" borderId="0" xfId="0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>
      <alignment horizontal="right" vertical="center" wrapText="1" readingOrder="1"/>
    </xf>
    <xf numFmtId="4" fontId="3" fillId="0" borderId="1" xfId="0" applyNumberFormat="1" applyFont="1" applyFill="1" applyBorder="1" applyAlignment="1">
      <alignment horizontal="right" vertical="center" wrapText="1" readingOrder="1"/>
    </xf>
    <xf numFmtId="0" fontId="9" fillId="0" borderId="0" xfId="0" applyFont="1"/>
    <xf numFmtId="0" fontId="10" fillId="0" borderId="0" xfId="0" applyFont="1" applyFill="1" applyBorder="1"/>
    <xf numFmtId="0" fontId="10" fillId="0" borderId="0" xfId="0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 readingOrder="1"/>
    </xf>
    <xf numFmtId="0" fontId="11" fillId="2" borderId="1" xfId="0" applyNumberFormat="1" applyFont="1" applyFill="1" applyBorder="1" applyAlignment="1">
      <alignment horizontal="left" vertical="center" wrapText="1" readingOrder="1"/>
    </xf>
    <xf numFmtId="164" fontId="11" fillId="2" borderId="1" xfId="0" applyNumberFormat="1" applyFont="1" applyFill="1" applyBorder="1" applyAlignment="1">
      <alignment horizontal="right" vertical="center" wrapText="1" readingOrder="1"/>
    </xf>
    <xf numFmtId="4" fontId="11" fillId="2" borderId="1" xfId="0" applyNumberFormat="1" applyFont="1" applyFill="1" applyBorder="1" applyAlignment="1">
      <alignment horizontal="right" vertical="center" wrapText="1" readingOrder="1"/>
    </xf>
    <xf numFmtId="4" fontId="12" fillId="2" borderId="1" xfId="0" applyNumberFormat="1" applyFont="1" applyFill="1" applyBorder="1" applyAlignment="1">
      <alignment horizontal="right" vertical="center" wrapText="1" readingOrder="1"/>
    </xf>
    <xf numFmtId="10" fontId="12" fillId="2" borderId="1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33"/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304800</xdr:colOff>
      <xdr:row>2</xdr:row>
      <xdr:rowOff>147236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7000" cy="537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06"/>
  <sheetViews>
    <sheetView showGridLines="0" tabSelected="1" topLeftCell="A55" workbookViewId="0">
      <selection activeCell="J59" sqref="J59"/>
    </sheetView>
  </sheetViews>
  <sheetFormatPr baseColWidth="10" defaultRowHeight="15" x14ac:dyDescent="0.25"/>
  <cols>
    <col min="1" max="1" width="4.5703125" customWidth="1"/>
    <col min="2" max="3" width="5.42578125" customWidth="1"/>
    <col min="4" max="4" width="5" customWidth="1"/>
    <col min="5" max="5" width="4.28515625" customWidth="1"/>
    <col min="6" max="6" width="6.5703125" customWidth="1"/>
    <col min="7" max="7" width="4.140625" customWidth="1"/>
    <col min="8" max="8" width="5" customWidth="1"/>
    <col min="9" max="9" width="27.5703125" customWidth="1"/>
    <col min="10" max="10" width="16.42578125" customWidth="1"/>
    <col min="11" max="11" width="16.140625" customWidth="1"/>
    <col min="12" max="12" width="15.42578125" customWidth="1"/>
    <col min="13" max="13" width="16.28515625" customWidth="1"/>
    <col min="14" max="14" width="15.85546875" customWidth="1"/>
    <col min="15" max="15" width="15.42578125" customWidth="1"/>
    <col min="16" max="17" width="16.85546875" customWidth="1"/>
    <col min="18" max="18" width="16" customWidth="1"/>
    <col min="19" max="20" width="16.42578125" customWidth="1"/>
    <col min="21" max="21" width="15.140625" customWidth="1"/>
    <col min="22" max="22" width="9" customWidth="1"/>
    <col min="23" max="23" width="6.5703125" customWidth="1"/>
    <col min="24" max="24" width="6.7109375" customWidth="1"/>
  </cols>
  <sheetData>
    <row r="2" spans="1:27" ht="15.75" x14ac:dyDescent="0.25">
      <c r="A2" s="18" t="s">
        <v>118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7" ht="15.75" x14ac:dyDescent="0.25">
      <c r="A3" s="18" t="s">
        <v>119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7" ht="15.75" x14ac:dyDescent="0.25">
      <c r="A4" s="18" t="s">
        <v>121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1:27" ht="31.5" customHeight="1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/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2" t="s">
        <v>127</v>
      </c>
    </row>
    <row r="6" spans="1:27" ht="35.25" customHeight="1" thickTop="1" thickBot="1" x14ac:dyDescent="0.3">
      <c r="A6" s="8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10</v>
      </c>
      <c r="K6" s="8" t="s">
        <v>11</v>
      </c>
      <c r="L6" s="8" t="s">
        <v>12</v>
      </c>
      <c r="M6" s="8" t="s">
        <v>13</v>
      </c>
      <c r="N6" s="8" t="s">
        <v>14</v>
      </c>
      <c r="O6" s="8" t="s">
        <v>116</v>
      </c>
      <c r="P6" s="8" t="s">
        <v>15</v>
      </c>
      <c r="Q6" s="8" t="s">
        <v>16</v>
      </c>
      <c r="R6" s="8" t="s">
        <v>17</v>
      </c>
      <c r="S6" s="8" t="s">
        <v>18</v>
      </c>
      <c r="T6" s="8" t="s">
        <v>19</v>
      </c>
      <c r="U6" s="9" t="s">
        <v>117</v>
      </c>
      <c r="V6" s="9" t="s">
        <v>128</v>
      </c>
      <c r="W6" s="9" t="s">
        <v>120</v>
      </c>
      <c r="X6" s="9" t="s">
        <v>129</v>
      </c>
      <c r="Y6" s="2"/>
    </row>
    <row r="7" spans="1:27" ht="31.5" customHeight="1" thickTop="1" thickBot="1" x14ac:dyDescent="0.3">
      <c r="A7" s="5" t="s">
        <v>20</v>
      </c>
      <c r="B7" s="5"/>
      <c r="C7" s="5"/>
      <c r="D7" s="5"/>
      <c r="E7" s="5"/>
      <c r="F7" s="5"/>
      <c r="G7" s="5"/>
      <c r="H7" s="5"/>
      <c r="I7" s="6" t="s">
        <v>110</v>
      </c>
      <c r="J7" s="14">
        <f>+J8+J12+J15+J35</f>
        <v>378313126000</v>
      </c>
      <c r="K7" s="14">
        <f t="shared" ref="K7:T7" si="0">+K8+K12+K15+K35</f>
        <v>26001686000</v>
      </c>
      <c r="L7" s="14">
        <f t="shared" si="0"/>
        <v>1686000</v>
      </c>
      <c r="M7" s="14">
        <f t="shared" si="0"/>
        <v>404313126000</v>
      </c>
      <c r="N7" s="14">
        <f t="shared" si="0"/>
        <v>6000000000</v>
      </c>
      <c r="O7" s="14">
        <f>+M7-N7</f>
        <v>398313126000</v>
      </c>
      <c r="P7" s="14">
        <f t="shared" si="0"/>
        <v>301309273610.02002</v>
      </c>
      <c r="Q7" s="14">
        <f t="shared" si="0"/>
        <v>97003852389.979996</v>
      </c>
      <c r="R7" s="14">
        <f t="shared" si="0"/>
        <v>259040655015.73999</v>
      </c>
      <c r="S7" s="14">
        <f t="shared" si="0"/>
        <v>113365383855.79999</v>
      </c>
      <c r="T7" s="14">
        <f t="shared" si="0"/>
        <v>84311343742.800003</v>
      </c>
      <c r="U7" s="10">
        <f>+O7-R7</f>
        <v>139272470984.26001</v>
      </c>
      <c r="V7" s="11">
        <f>+R7/O7</f>
        <v>0.65034425959575326</v>
      </c>
      <c r="W7" s="11">
        <f>+S7/O7</f>
        <v>0.28461372838564197</v>
      </c>
      <c r="X7" s="11">
        <f>+T7/O7</f>
        <v>0.21167101518718218</v>
      </c>
      <c r="Y7" s="12"/>
      <c r="Z7" s="13"/>
      <c r="AA7" s="13"/>
    </row>
    <row r="8" spans="1:27" ht="28.5" customHeight="1" thickTop="1" thickBot="1" x14ac:dyDescent="0.3">
      <c r="A8" s="20" t="s">
        <v>20</v>
      </c>
      <c r="B8" s="20"/>
      <c r="C8" s="20"/>
      <c r="D8" s="20"/>
      <c r="E8" s="20"/>
      <c r="F8" s="20"/>
      <c r="G8" s="20"/>
      <c r="H8" s="20"/>
      <c r="I8" s="21" t="s">
        <v>109</v>
      </c>
      <c r="J8" s="22">
        <f>SUM(J9:J11)</f>
        <v>39306521000</v>
      </c>
      <c r="K8" s="22">
        <f t="shared" ref="K8:T8" si="1">SUM(K9:K11)</f>
        <v>0</v>
      </c>
      <c r="L8" s="22">
        <f t="shared" si="1"/>
        <v>0</v>
      </c>
      <c r="M8" s="22">
        <f t="shared" si="1"/>
        <v>39306521000</v>
      </c>
      <c r="N8" s="22">
        <f t="shared" si="1"/>
        <v>0</v>
      </c>
      <c r="O8" s="23">
        <f t="shared" ref="O8:O57" si="2">+M8-N8</f>
        <v>39306521000</v>
      </c>
      <c r="P8" s="22">
        <f t="shared" si="1"/>
        <v>39306521000</v>
      </c>
      <c r="Q8" s="22">
        <f t="shared" si="1"/>
        <v>0</v>
      </c>
      <c r="R8" s="22">
        <f t="shared" si="1"/>
        <v>9317050615.5400009</v>
      </c>
      <c r="S8" s="22">
        <f t="shared" si="1"/>
        <v>9045634631.5400009</v>
      </c>
      <c r="T8" s="22">
        <f t="shared" si="1"/>
        <v>8911367469.5400009</v>
      </c>
      <c r="U8" s="24">
        <f t="shared" ref="U8:U57" si="3">+O8-R8</f>
        <v>29989470384.459999</v>
      </c>
      <c r="V8" s="25">
        <f t="shared" ref="V8:V57" si="4">+R8/O8</f>
        <v>0.237035748229664</v>
      </c>
      <c r="W8" s="25">
        <f t="shared" ref="W8:W57" si="5">+S8/O8</f>
        <v>0.23013063485165733</v>
      </c>
      <c r="X8" s="25">
        <f t="shared" ref="X8:X57" si="6">+T8/O8</f>
        <v>0.22671473442129364</v>
      </c>
      <c r="Y8" s="12"/>
      <c r="Z8" s="13"/>
      <c r="AA8" s="13"/>
    </row>
    <row r="9" spans="1:27" ht="27" customHeight="1" thickTop="1" thickBot="1" x14ac:dyDescent="0.3">
      <c r="A9" s="5" t="s">
        <v>20</v>
      </c>
      <c r="B9" s="5" t="s">
        <v>21</v>
      </c>
      <c r="C9" s="5" t="s">
        <v>21</v>
      </c>
      <c r="D9" s="5" t="s">
        <v>21</v>
      </c>
      <c r="E9" s="5"/>
      <c r="F9" s="5" t="s">
        <v>22</v>
      </c>
      <c r="G9" s="5" t="s">
        <v>23</v>
      </c>
      <c r="H9" s="5" t="s">
        <v>24</v>
      </c>
      <c r="I9" s="6" t="s">
        <v>25</v>
      </c>
      <c r="J9" s="7">
        <v>21684510000</v>
      </c>
      <c r="K9" s="7">
        <v>0</v>
      </c>
      <c r="L9" s="7">
        <v>0</v>
      </c>
      <c r="M9" s="7">
        <v>21684510000</v>
      </c>
      <c r="N9" s="7">
        <v>0</v>
      </c>
      <c r="O9" s="14">
        <f t="shared" si="2"/>
        <v>21684510000</v>
      </c>
      <c r="P9" s="7">
        <v>21684510000</v>
      </c>
      <c r="Q9" s="7">
        <v>0</v>
      </c>
      <c r="R9" s="7">
        <v>4930081367.96</v>
      </c>
      <c r="S9" s="7">
        <v>4927937877.96</v>
      </c>
      <c r="T9" s="7">
        <v>4927937877.96</v>
      </c>
      <c r="U9" s="10">
        <f t="shared" si="3"/>
        <v>16754428632.040001</v>
      </c>
      <c r="V9" s="11">
        <f t="shared" si="4"/>
        <v>0.22735498141115479</v>
      </c>
      <c r="W9" s="11">
        <f t="shared" si="5"/>
        <v>0.22725613250933502</v>
      </c>
      <c r="X9" s="11">
        <f t="shared" si="6"/>
        <v>0.22725613250933502</v>
      </c>
      <c r="Y9" s="12"/>
      <c r="Z9" s="13"/>
      <c r="AA9" s="13"/>
    </row>
    <row r="10" spans="1:27" ht="24.75" customHeight="1" thickTop="1" thickBot="1" x14ac:dyDescent="0.3">
      <c r="A10" s="5" t="s">
        <v>20</v>
      </c>
      <c r="B10" s="5" t="s">
        <v>21</v>
      </c>
      <c r="C10" s="5" t="s">
        <v>21</v>
      </c>
      <c r="D10" s="5" t="s">
        <v>26</v>
      </c>
      <c r="E10" s="5"/>
      <c r="F10" s="5" t="s">
        <v>22</v>
      </c>
      <c r="G10" s="5" t="s">
        <v>23</v>
      </c>
      <c r="H10" s="5" t="s">
        <v>24</v>
      </c>
      <c r="I10" s="6" t="s">
        <v>27</v>
      </c>
      <c r="J10" s="7">
        <v>7809731000</v>
      </c>
      <c r="K10" s="7">
        <v>0</v>
      </c>
      <c r="L10" s="7">
        <v>0</v>
      </c>
      <c r="M10" s="7">
        <v>7809731000</v>
      </c>
      <c r="N10" s="7">
        <v>0</v>
      </c>
      <c r="O10" s="14">
        <f t="shared" si="2"/>
        <v>7809731000</v>
      </c>
      <c r="P10" s="7">
        <v>7809731000</v>
      </c>
      <c r="Q10" s="7">
        <v>0</v>
      </c>
      <c r="R10" s="7">
        <v>2160770989</v>
      </c>
      <c r="S10" s="7">
        <v>1893236810</v>
      </c>
      <c r="T10" s="7">
        <v>1758969648</v>
      </c>
      <c r="U10" s="10">
        <f t="shared" si="3"/>
        <v>5648960011</v>
      </c>
      <c r="V10" s="11">
        <f t="shared" si="4"/>
        <v>0.27667674968574463</v>
      </c>
      <c r="W10" s="11">
        <f t="shared" si="5"/>
        <v>0.24242023316808223</v>
      </c>
      <c r="X10" s="11">
        <f t="shared" si="6"/>
        <v>0.22522794293427009</v>
      </c>
      <c r="Y10" s="12"/>
      <c r="Z10" s="13"/>
      <c r="AA10" s="13"/>
    </row>
    <row r="11" spans="1:27" ht="35.25" thickTop="1" thickBot="1" x14ac:dyDescent="0.3">
      <c r="A11" s="5" t="s">
        <v>20</v>
      </c>
      <c r="B11" s="5" t="s">
        <v>21</v>
      </c>
      <c r="C11" s="5" t="s">
        <v>21</v>
      </c>
      <c r="D11" s="5" t="s">
        <v>28</v>
      </c>
      <c r="E11" s="5"/>
      <c r="F11" s="5" t="s">
        <v>22</v>
      </c>
      <c r="G11" s="5" t="s">
        <v>23</v>
      </c>
      <c r="H11" s="5" t="s">
        <v>24</v>
      </c>
      <c r="I11" s="6" t="s">
        <v>29</v>
      </c>
      <c r="J11" s="7">
        <v>9812280000</v>
      </c>
      <c r="K11" s="7">
        <v>0</v>
      </c>
      <c r="L11" s="7">
        <v>0</v>
      </c>
      <c r="M11" s="7">
        <v>9812280000</v>
      </c>
      <c r="N11" s="7">
        <v>0</v>
      </c>
      <c r="O11" s="14">
        <f t="shared" si="2"/>
        <v>9812280000</v>
      </c>
      <c r="P11" s="7">
        <v>9812280000</v>
      </c>
      <c r="Q11" s="7">
        <v>0</v>
      </c>
      <c r="R11" s="7">
        <v>2226198258.5799999</v>
      </c>
      <c r="S11" s="7">
        <v>2224459943.5799999</v>
      </c>
      <c r="T11" s="7">
        <v>2224459943.5799999</v>
      </c>
      <c r="U11" s="10">
        <f t="shared" si="3"/>
        <v>7586081741.4200001</v>
      </c>
      <c r="V11" s="11">
        <f t="shared" si="4"/>
        <v>0.22687879459004431</v>
      </c>
      <c r="W11" s="11">
        <f t="shared" si="5"/>
        <v>0.22670163749709546</v>
      </c>
      <c r="X11" s="11">
        <f t="shared" si="6"/>
        <v>0.22670163749709546</v>
      </c>
      <c r="Y11" s="12"/>
      <c r="Z11" s="13"/>
      <c r="AA11" s="13"/>
    </row>
    <row r="12" spans="1:27" ht="30" customHeight="1" thickTop="1" thickBot="1" x14ac:dyDescent="0.3">
      <c r="A12" s="20" t="s">
        <v>20</v>
      </c>
      <c r="B12" s="20"/>
      <c r="C12" s="20"/>
      <c r="D12" s="20"/>
      <c r="E12" s="20"/>
      <c r="F12" s="20"/>
      <c r="G12" s="20"/>
      <c r="H12" s="20"/>
      <c r="I12" s="21" t="s">
        <v>111</v>
      </c>
      <c r="J12" s="22">
        <f>+J13+J14</f>
        <v>19428254000</v>
      </c>
      <c r="K12" s="22">
        <f t="shared" ref="K12:T12" si="7">+K13+K14</f>
        <v>0</v>
      </c>
      <c r="L12" s="22">
        <f t="shared" si="7"/>
        <v>0</v>
      </c>
      <c r="M12" s="22">
        <f t="shared" si="7"/>
        <v>19428254000</v>
      </c>
      <c r="N12" s="22">
        <f t="shared" si="7"/>
        <v>0</v>
      </c>
      <c r="O12" s="23">
        <f t="shared" si="2"/>
        <v>19428254000</v>
      </c>
      <c r="P12" s="22">
        <f t="shared" si="7"/>
        <v>17158096219.02</v>
      </c>
      <c r="Q12" s="22">
        <f t="shared" si="7"/>
        <v>2270157780.98</v>
      </c>
      <c r="R12" s="22">
        <f t="shared" si="7"/>
        <v>14484664552.299999</v>
      </c>
      <c r="S12" s="22">
        <f t="shared" si="7"/>
        <v>3780168521.3600001</v>
      </c>
      <c r="T12" s="22">
        <f t="shared" si="7"/>
        <v>3462893480.3600001</v>
      </c>
      <c r="U12" s="24">
        <f t="shared" si="3"/>
        <v>4943589447.7000008</v>
      </c>
      <c r="V12" s="25">
        <f t="shared" si="4"/>
        <v>0.74554638581006816</v>
      </c>
      <c r="W12" s="25">
        <f t="shared" si="5"/>
        <v>0.19457067636443295</v>
      </c>
      <c r="X12" s="25">
        <f t="shared" si="6"/>
        <v>0.17824007655860377</v>
      </c>
      <c r="Y12" s="12"/>
      <c r="Z12" s="13"/>
      <c r="AA12" s="13"/>
    </row>
    <row r="13" spans="1:27" ht="24.75" customHeight="1" thickTop="1" thickBot="1" x14ac:dyDescent="0.3">
      <c r="A13" s="5" t="s">
        <v>20</v>
      </c>
      <c r="B13" s="5" t="s">
        <v>26</v>
      </c>
      <c r="C13" s="5" t="s">
        <v>21</v>
      </c>
      <c r="D13" s="5"/>
      <c r="E13" s="5"/>
      <c r="F13" s="5" t="s">
        <v>22</v>
      </c>
      <c r="G13" s="5" t="s">
        <v>23</v>
      </c>
      <c r="H13" s="5" t="s">
        <v>24</v>
      </c>
      <c r="I13" s="6" t="s">
        <v>30</v>
      </c>
      <c r="J13" s="7">
        <v>5150000</v>
      </c>
      <c r="K13" s="7">
        <v>0</v>
      </c>
      <c r="L13" s="7">
        <v>0</v>
      </c>
      <c r="M13" s="7">
        <v>5150000</v>
      </c>
      <c r="N13" s="7">
        <v>0</v>
      </c>
      <c r="O13" s="14">
        <f t="shared" si="2"/>
        <v>5150000</v>
      </c>
      <c r="P13" s="7">
        <v>5100000</v>
      </c>
      <c r="Q13" s="7">
        <v>50000</v>
      </c>
      <c r="R13" s="7">
        <v>3100000</v>
      </c>
      <c r="S13" s="7">
        <v>3100000</v>
      </c>
      <c r="T13" s="7">
        <v>3100000</v>
      </c>
      <c r="U13" s="10">
        <f t="shared" si="3"/>
        <v>2050000</v>
      </c>
      <c r="V13" s="11">
        <f t="shared" si="4"/>
        <v>0.60194174757281549</v>
      </c>
      <c r="W13" s="11">
        <f t="shared" si="5"/>
        <v>0.60194174757281549</v>
      </c>
      <c r="X13" s="11">
        <f t="shared" si="6"/>
        <v>0.60194174757281549</v>
      </c>
      <c r="Y13" s="12"/>
      <c r="Z13" s="13"/>
      <c r="AA13" s="13"/>
    </row>
    <row r="14" spans="1:27" ht="24" thickTop="1" thickBot="1" x14ac:dyDescent="0.3">
      <c r="A14" s="5" t="s">
        <v>20</v>
      </c>
      <c r="B14" s="5" t="s">
        <v>26</v>
      </c>
      <c r="C14" s="5" t="s">
        <v>26</v>
      </c>
      <c r="D14" s="5"/>
      <c r="E14" s="5"/>
      <c r="F14" s="5" t="s">
        <v>22</v>
      </c>
      <c r="G14" s="5" t="s">
        <v>23</v>
      </c>
      <c r="H14" s="5" t="s">
        <v>24</v>
      </c>
      <c r="I14" s="6" t="s">
        <v>31</v>
      </c>
      <c r="J14" s="7">
        <v>19423104000</v>
      </c>
      <c r="K14" s="7">
        <v>0</v>
      </c>
      <c r="L14" s="7">
        <v>0</v>
      </c>
      <c r="M14" s="7">
        <v>19423104000</v>
      </c>
      <c r="N14" s="7">
        <v>0</v>
      </c>
      <c r="O14" s="14">
        <f t="shared" si="2"/>
        <v>19423104000</v>
      </c>
      <c r="P14" s="7">
        <v>17152996219.02</v>
      </c>
      <c r="Q14" s="7">
        <v>2270107780.98</v>
      </c>
      <c r="R14" s="7">
        <v>14481564552.299999</v>
      </c>
      <c r="S14" s="7">
        <v>3777068521.3600001</v>
      </c>
      <c r="T14" s="7">
        <v>3459793480.3600001</v>
      </c>
      <c r="U14" s="10">
        <f t="shared" si="3"/>
        <v>4941539447.7000008</v>
      </c>
      <c r="V14" s="11">
        <f t="shared" si="4"/>
        <v>0.74558446231354158</v>
      </c>
      <c r="W14" s="11">
        <f t="shared" si="5"/>
        <v>0.19446266268048609</v>
      </c>
      <c r="X14" s="11">
        <f t="shared" si="6"/>
        <v>0.17812773284640807</v>
      </c>
      <c r="Y14" s="12"/>
      <c r="Z14" s="13"/>
      <c r="AA14" s="13"/>
    </row>
    <row r="15" spans="1:27" ht="28.5" customHeight="1" thickTop="1" thickBot="1" x14ac:dyDescent="0.3">
      <c r="A15" s="20" t="s">
        <v>20</v>
      </c>
      <c r="B15" s="20"/>
      <c r="C15" s="20"/>
      <c r="D15" s="20"/>
      <c r="E15" s="20"/>
      <c r="F15" s="20"/>
      <c r="G15" s="20"/>
      <c r="H15" s="20"/>
      <c r="I15" s="21" t="s">
        <v>112</v>
      </c>
      <c r="J15" s="22">
        <f>SUM(J16:J34)</f>
        <v>307121284000</v>
      </c>
      <c r="K15" s="22">
        <f t="shared" ref="K15:T15" si="8">SUM(K16:K34)</f>
        <v>26001686000</v>
      </c>
      <c r="L15" s="22">
        <f t="shared" si="8"/>
        <v>1686000</v>
      </c>
      <c r="M15" s="22">
        <f t="shared" si="8"/>
        <v>333121284000</v>
      </c>
      <c r="N15" s="22">
        <f t="shared" si="8"/>
        <v>6000000000</v>
      </c>
      <c r="O15" s="23">
        <f t="shared" si="2"/>
        <v>327121284000</v>
      </c>
      <c r="P15" s="22">
        <f t="shared" si="8"/>
        <v>233276596891</v>
      </c>
      <c r="Q15" s="22">
        <f t="shared" si="8"/>
        <v>93844687109</v>
      </c>
      <c r="R15" s="22">
        <f t="shared" si="8"/>
        <v>225335697539.89999</v>
      </c>
      <c r="S15" s="22">
        <f t="shared" si="8"/>
        <v>90636338394.899994</v>
      </c>
      <c r="T15" s="22">
        <f t="shared" si="8"/>
        <v>62033840484.900002</v>
      </c>
      <c r="U15" s="24">
        <f t="shared" si="3"/>
        <v>101785586460.10001</v>
      </c>
      <c r="V15" s="25">
        <f t="shared" si="4"/>
        <v>0.68884450068342229</v>
      </c>
      <c r="W15" s="25">
        <f t="shared" si="5"/>
        <v>0.27707258080736807</v>
      </c>
      <c r="X15" s="25">
        <f t="shared" si="6"/>
        <v>0.18963559853506812</v>
      </c>
      <c r="Y15" s="12"/>
      <c r="Z15" s="13"/>
      <c r="AA15" s="13"/>
    </row>
    <row r="16" spans="1:27" ht="57.75" thickTop="1" thickBot="1" x14ac:dyDescent="0.3">
      <c r="A16" s="5" t="s">
        <v>20</v>
      </c>
      <c r="B16" s="5" t="s">
        <v>28</v>
      </c>
      <c r="C16" s="5" t="s">
        <v>21</v>
      </c>
      <c r="D16" s="5" t="s">
        <v>21</v>
      </c>
      <c r="E16" s="5" t="s">
        <v>32</v>
      </c>
      <c r="F16" s="5" t="s">
        <v>22</v>
      </c>
      <c r="G16" s="5" t="s">
        <v>23</v>
      </c>
      <c r="H16" s="5" t="s">
        <v>24</v>
      </c>
      <c r="I16" s="6" t="s">
        <v>33</v>
      </c>
      <c r="J16" s="7">
        <v>145842798000</v>
      </c>
      <c r="K16" s="7">
        <v>0</v>
      </c>
      <c r="L16" s="7">
        <v>0</v>
      </c>
      <c r="M16" s="7">
        <v>145842798000</v>
      </c>
      <c r="N16" s="7">
        <v>6000000000</v>
      </c>
      <c r="O16" s="14">
        <f t="shared" si="2"/>
        <v>139842798000</v>
      </c>
      <c r="P16" s="7">
        <v>139842798000</v>
      </c>
      <c r="Q16" s="7">
        <v>0</v>
      </c>
      <c r="R16" s="7">
        <v>139842798000</v>
      </c>
      <c r="S16" s="7">
        <v>46800000000</v>
      </c>
      <c r="T16" s="7">
        <v>35100000000</v>
      </c>
      <c r="U16" s="10">
        <f t="shared" si="3"/>
        <v>0</v>
      </c>
      <c r="V16" s="11">
        <f t="shared" si="4"/>
        <v>1</v>
      </c>
      <c r="W16" s="11">
        <f t="shared" si="5"/>
        <v>0.3346614961179481</v>
      </c>
      <c r="X16" s="11">
        <f t="shared" si="6"/>
        <v>0.25099612208846106</v>
      </c>
      <c r="Y16" s="12"/>
      <c r="Z16" s="13"/>
      <c r="AA16" s="13"/>
    </row>
    <row r="17" spans="1:27" ht="35.25" thickTop="1" thickBot="1" x14ac:dyDescent="0.3">
      <c r="A17" s="5" t="s">
        <v>20</v>
      </c>
      <c r="B17" s="5" t="s">
        <v>28</v>
      </c>
      <c r="C17" s="5" t="s">
        <v>26</v>
      </c>
      <c r="D17" s="5" t="s">
        <v>26</v>
      </c>
      <c r="E17" s="5" t="s">
        <v>34</v>
      </c>
      <c r="F17" s="5" t="s">
        <v>22</v>
      </c>
      <c r="G17" s="5" t="s">
        <v>23</v>
      </c>
      <c r="H17" s="5" t="s">
        <v>24</v>
      </c>
      <c r="I17" s="6" t="s">
        <v>35</v>
      </c>
      <c r="J17" s="7">
        <v>48570000</v>
      </c>
      <c r="K17" s="7">
        <v>0</v>
      </c>
      <c r="L17" s="7">
        <v>0</v>
      </c>
      <c r="M17" s="7">
        <v>48570000</v>
      </c>
      <c r="N17" s="7">
        <v>0</v>
      </c>
      <c r="O17" s="14">
        <f t="shared" si="2"/>
        <v>48570000</v>
      </c>
      <c r="P17" s="7">
        <v>0</v>
      </c>
      <c r="Q17" s="7">
        <v>48570000</v>
      </c>
      <c r="R17" s="7">
        <v>0</v>
      </c>
      <c r="S17" s="7">
        <v>0</v>
      </c>
      <c r="T17" s="7">
        <v>0</v>
      </c>
      <c r="U17" s="10">
        <f t="shared" si="3"/>
        <v>48570000</v>
      </c>
      <c r="V17" s="11">
        <f t="shared" si="4"/>
        <v>0</v>
      </c>
      <c r="W17" s="11">
        <f t="shared" si="5"/>
        <v>0</v>
      </c>
      <c r="X17" s="11">
        <f t="shared" si="6"/>
        <v>0</v>
      </c>
      <c r="Y17" s="12"/>
      <c r="Z17" s="13"/>
      <c r="AA17" s="13"/>
    </row>
    <row r="18" spans="1:27" ht="33.75" customHeight="1" thickTop="1" thickBot="1" x14ac:dyDescent="0.3">
      <c r="A18" s="5" t="s">
        <v>20</v>
      </c>
      <c r="B18" s="5" t="s">
        <v>28</v>
      </c>
      <c r="C18" s="5" t="s">
        <v>26</v>
      </c>
      <c r="D18" s="5" t="s">
        <v>26</v>
      </c>
      <c r="E18" s="5" t="s">
        <v>36</v>
      </c>
      <c r="F18" s="5" t="s">
        <v>22</v>
      </c>
      <c r="G18" s="5" t="s">
        <v>23</v>
      </c>
      <c r="H18" s="5" t="s">
        <v>24</v>
      </c>
      <c r="I18" s="6" t="s">
        <v>37</v>
      </c>
      <c r="J18" s="7">
        <v>296000000</v>
      </c>
      <c r="K18" s="7">
        <v>0</v>
      </c>
      <c r="L18" s="7">
        <v>0</v>
      </c>
      <c r="M18" s="7">
        <v>296000000</v>
      </c>
      <c r="N18" s="7">
        <v>0</v>
      </c>
      <c r="O18" s="14">
        <f t="shared" si="2"/>
        <v>296000000</v>
      </c>
      <c r="P18" s="7">
        <v>0</v>
      </c>
      <c r="Q18" s="7">
        <v>296000000</v>
      </c>
      <c r="R18" s="7">
        <v>0</v>
      </c>
      <c r="S18" s="7">
        <v>0</v>
      </c>
      <c r="T18" s="7">
        <v>0</v>
      </c>
      <c r="U18" s="10">
        <f t="shared" si="3"/>
        <v>296000000</v>
      </c>
      <c r="V18" s="11">
        <f t="shared" si="4"/>
        <v>0</v>
      </c>
      <c r="W18" s="11">
        <f t="shared" si="5"/>
        <v>0</v>
      </c>
      <c r="X18" s="11">
        <f t="shared" si="6"/>
        <v>0</v>
      </c>
      <c r="Y18" s="12"/>
      <c r="Z18" s="13"/>
      <c r="AA18" s="13"/>
    </row>
    <row r="19" spans="1:27" ht="30" customHeight="1" thickTop="1" thickBot="1" x14ac:dyDescent="0.3">
      <c r="A19" s="5" t="s">
        <v>20</v>
      </c>
      <c r="B19" s="5" t="s">
        <v>28</v>
      </c>
      <c r="C19" s="5" t="s">
        <v>26</v>
      </c>
      <c r="D19" s="5" t="s">
        <v>26</v>
      </c>
      <c r="E19" s="5" t="s">
        <v>38</v>
      </c>
      <c r="F19" s="5" t="s">
        <v>22</v>
      </c>
      <c r="G19" s="5" t="s">
        <v>23</v>
      </c>
      <c r="H19" s="5" t="s">
        <v>24</v>
      </c>
      <c r="I19" s="6" t="s">
        <v>39</v>
      </c>
      <c r="J19" s="7">
        <v>1357267000</v>
      </c>
      <c r="K19" s="7">
        <v>0</v>
      </c>
      <c r="L19" s="7">
        <v>0</v>
      </c>
      <c r="M19" s="7">
        <v>1357267000</v>
      </c>
      <c r="N19" s="7">
        <v>0</v>
      </c>
      <c r="O19" s="14">
        <f t="shared" si="2"/>
        <v>1357267000</v>
      </c>
      <c r="P19" s="7">
        <v>1357267000</v>
      </c>
      <c r="Q19" s="7">
        <v>0</v>
      </c>
      <c r="R19" s="7">
        <v>0</v>
      </c>
      <c r="S19" s="7">
        <v>0</v>
      </c>
      <c r="T19" s="7">
        <v>0</v>
      </c>
      <c r="U19" s="10">
        <f t="shared" si="3"/>
        <v>1357267000</v>
      </c>
      <c r="V19" s="11">
        <f t="shared" si="4"/>
        <v>0</v>
      </c>
      <c r="W19" s="11">
        <f t="shared" si="5"/>
        <v>0</v>
      </c>
      <c r="X19" s="11">
        <f t="shared" si="6"/>
        <v>0</v>
      </c>
      <c r="Y19" s="12"/>
      <c r="Z19" s="13"/>
      <c r="AA19" s="13"/>
    </row>
    <row r="20" spans="1:27" ht="43.5" customHeight="1" thickTop="1" thickBot="1" x14ac:dyDescent="0.3">
      <c r="A20" s="5" t="s">
        <v>20</v>
      </c>
      <c r="B20" s="5" t="s">
        <v>28</v>
      </c>
      <c r="C20" s="5" t="s">
        <v>26</v>
      </c>
      <c r="D20" s="5" t="s">
        <v>26</v>
      </c>
      <c r="E20" s="5" t="s">
        <v>40</v>
      </c>
      <c r="F20" s="5" t="s">
        <v>22</v>
      </c>
      <c r="G20" s="5" t="s">
        <v>23</v>
      </c>
      <c r="H20" s="5" t="s">
        <v>24</v>
      </c>
      <c r="I20" s="6" t="s">
        <v>41</v>
      </c>
      <c r="J20" s="7">
        <v>4274604000</v>
      </c>
      <c r="K20" s="7">
        <v>0</v>
      </c>
      <c r="L20" s="7">
        <v>0</v>
      </c>
      <c r="M20" s="7">
        <v>4274604000</v>
      </c>
      <c r="N20" s="7">
        <v>0</v>
      </c>
      <c r="O20" s="14">
        <f t="shared" si="2"/>
        <v>4274604000</v>
      </c>
      <c r="P20" s="7">
        <v>4274604000</v>
      </c>
      <c r="Q20" s="7">
        <v>0</v>
      </c>
      <c r="R20" s="7">
        <v>4274604000</v>
      </c>
      <c r="S20" s="7">
        <v>2870000000</v>
      </c>
      <c r="T20" s="7">
        <v>2870000000</v>
      </c>
      <c r="U20" s="10">
        <f t="shared" si="3"/>
        <v>0</v>
      </c>
      <c r="V20" s="11">
        <f t="shared" si="4"/>
        <v>1</v>
      </c>
      <c r="W20" s="11">
        <f t="shared" si="5"/>
        <v>0.67140722275092612</v>
      </c>
      <c r="X20" s="11">
        <f t="shared" si="6"/>
        <v>0.67140722275092612</v>
      </c>
      <c r="Y20" s="12"/>
      <c r="Z20" s="13"/>
      <c r="AA20" s="13"/>
    </row>
    <row r="21" spans="1:27" ht="35.25" thickTop="1" thickBot="1" x14ac:dyDescent="0.3">
      <c r="A21" s="5" t="s">
        <v>20</v>
      </c>
      <c r="B21" s="5" t="s">
        <v>28</v>
      </c>
      <c r="C21" s="5" t="s">
        <v>26</v>
      </c>
      <c r="D21" s="5" t="s">
        <v>26</v>
      </c>
      <c r="E21" s="5" t="s">
        <v>42</v>
      </c>
      <c r="F21" s="5" t="s">
        <v>22</v>
      </c>
      <c r="G21" s="5" t="s">
        <v>23</v>
      </c>
      <c r="H21" s="5" t="s">
        <v>24</v>
      </c>
      <c r="I21" s="6" t="s">
        <v>43</v>
      </c>
      <c r="J21" s="7">
        <v>1552259000</v>
      </c>
      <c r="K21" s="7">
        <v>0</v>
      </c>
      <c r="L21" s="7">
        <v>0</v>
      </c>
      <c r="M21" s="7">
        <v>1552259000</v>
      </c>
      <c r="N21" s="7">
        <v>0</v>
      </c>
      <c r="O21" s="14">
        <f t="shared" si="2"/>
        <v>1552259000</v>
      </c>
      <c r="P21" s="7">
        <v>1552259000</v>
      </c>
      <c r="Q21" s="7">
        <v>0</v>
      </c>
      <c r="R21" s="7">
        <v>0</v>
      </c>
      <c r="S21" s="7">
        <v>0</v>
      </c>
      <c r="T21" s="7">
        <v>0</v>
      </c>
      <c r="U21" s="10">
        <f t="shared" si="3"/>
        <v>1552259000</v>
      </c>
      <c r="V21" s="11">
        <f t="shared" si="4"/>
        <v>0</v>
      </c>
      <c r="W21" s="11">
        <f t="shared" si="5"/>
        <v>0</v>
      </c>
      <c r="X21" s="11">
        <f t="shared" si="6"/>
        <v>0</v>
      </c>
      <c r="Y21" s="12"/>
      <c r="Z21" s="13"/>
      <c r="AA21" s="13"/>
    </row>
    <row r="22" spans="1:27" ht="27" customHeight="1" thickTop="1" thickBot="1" x14ac:dyDescent="0.3">
      <c r="A22" s="5" t="s">
        <v>20</v>
      </c>
      <c r="B22" s="5" t="s">
        <v>28</v>
      </c>
      <c r="C22" s="5" t="s">
        <v>28</v>
      </c>
      <c r="D22" s="5" t="s">
        <v>44</v>
      </c>
      <c r="E22" s="5" t="s">
        <v>45</v>
      </c>
      <c r="F22" s="5" t="s">
        <v>22</v>
      </c>
      <c r="G22" s="5" t="s">
        <v>23</v>
      </c>
      <c r="H22" s="5" t="s">
        <v>24</v>
      </c>
      <c r="I22" s="6" t="s">
        <v>46</v>
      </c>
      <c r="J22" s="7">
        <v>29219509000</v>
      </c>
      <c r="K22" s="7">
        <v>26000000000</v>
      </c>
      <c r="L22" s="7">
        <v>0</v>
      </c>
      <c r="M22" s="7">
        <v>55219509000</v>
      </c>
      <c r="N22" s="7">
        <v>0</v>
      </c>
      <c r="O22" s="14">
        <f t="shared" si="2"/>
        <v>55219509000</v>
      </c>
      <c r="P22" s="7">
        <v>55219509000</v>
      </c>
      <c r="Q22" s="7">
        <v>0</v>
      </c>
      <c r="R22" s="7">
        <v>55219509000</v>
      </c>
      <c r="S22" s="7">
        <v>26000000000</v>
      </c>
      <c r="T22" s="7">
        <v>10000000000</v>
      </c>
      <c r="U22" s="10">
        <f t="shared" si="3"/>
        <v>0</v>
      </c>
      <c r="V22" s="11">
        <f t="shared" si="4"/>
        <v>1</v>
      </c>
      <c r="W22" s="11">
        <f t="shared" si="5"/>
        <v>0.47084808378140414</v>
      </c>
      <c r="X22" s="11">
        <f t="shared" si="6"/>
        <v>0.1810954168390016</v>
      </c>
      <c r="Y22" s="12"/>
      <c r="Z22" s="13"/>
      <c r="AA22" s="13"/>
    </row>
    <row r="23" spans="1:27" ht="25.5" customHeight="1" thickTop="1" thickBot="1" x14ac:dyDescent="0.3">
      <c r="A23" s="5" t="s">
        <v>20</v>
      </c>
      <c r="B23" s="5" t="s">
        <v>28</v>
      </c>
      <c r="C23" s="5" t="s">
        <v>28</v>
      </c>
      <c r="D23" s="5" t="s">
        <v>44</v>
      </c>
      <c r="E23" s="5" t="s">
        <v>45</v>
      </c>
      <c r="F23" s="5" t="s">
        <v>22</v>
      </c>
      <c r="G23" s="5" t="s">
        <v>47</v>
      </c>
      <c r="H23" s="5" t="s">
        <v>48</v>
      </c>
      <c r="I23" s="6" t="s">
        <v>46</v>
      </c>
      <c r="J23" s="7">
        <v>30586800000</v>
      </c>
      <c r="K23" s="7">
        <v>0</v>
      </c>
      <c r="L23" s="7">
        <v>0</v>
      </c>
      <c r="M23" s="7">
        <v>30586800000</v>
      </c>
      <c r="N23" s="7">
        <v>0</v>
      </c>
      <c r="O23" s="14">
        <f t="shared" si="2"/>
        <v>30586800000</v>
      </c>
      <c r="P23" s="7">
        <v>0</v>
      </c>
      <c r="Q23" s="7">
        <v>30586800000</v>
      </c>
      <c r="R23" s="7">
        <v>0</v>
      </c>
      <c r="S23" s="7">
        <v>0</v>
      </c>
      <c r="T23" s="7">
        <v>0</v>
      </c>
      <c r="U23" s="10">
        <f t="shared" si="3"/>
        <v>30586800000</v>
      </c>
      <c r="V23" s="11">
        <f t="shared" si="4"/>
        <v>0</v>
      </c>
      <c r="W23" s="11">
        <f t="shared" si="5"/>
        <v>0</v>
      </c>
      <c r="X23" s="11">
        <f t="shared" si="6"/>
        <v>0</v>
      </c>
      <c r="Y23" s="12"/>
      <c r="Z23" s="13"/>
      <c r="AA23" s="13"/>
    </row>
    <row r="24" spans="1:27" ht="35.25" thickTop="1" thickBot="1" x14ac:dyDescent="0.3">
      <c r="A24" s="5" t="s">
        <v>20</v>
      </c>
      <c r="B24" s="5" t="s">
        <v>28</v>
      </c>
      <c r="C24" s="5" t="s">
        <v>28</v>
      </c>
      <c r="D24" s="5" t="s">
        <v>44</v>
      </c>
      <c r="E24" s="5" t="s">
        <v>49</v>
      </c>
      <c r="F24" s="5" t="s">
        <v>22</v>
      </c>
      <c r="G24" s="5" t="s">
        <v>23</v>
      </c>
      <c r="H24" s="5" t="s">
        <v>24</v>
      </c>
      <c r="I24" s="6" t="s">
        <v>50</v>
      </c>
      <c r="J24" s="7">
        <v>5000000000</v>
      </c>
      <c r="K24" s="7">
        <v>0</v>
      </c>
      <c r="L24" s="7">
        <v>0</v>
      </c>
      <c r="M24" s="7">
        <v>5000000000</v>
      </c>
      <c r="N24" s="7">
        <v>0</v>
      </c>
      <c r="O24" s="14">
        <f t="shared" si="2"/>
        <v>5000000000</v>
      </c>
      <c r="P24" s="7">
        <v>5000000000</v>
      </c>
      <c r="Q24" s="7">
        <v>0</v>
      </c>
      <c r="R24" s="7">
        <v>5000000000</v>
      </c>
      <c r="S24" s="7">
        <v>1250000000</v>
      </c>
      <c r="T24" s="7">
        <v>1250000000</v>
      </c>
      <c r="U24" s="10">
        <f t="shared" si="3"/>
        <v>0</v>
      </c>
      <c r="V24" s="11">
        <f t="shared" si="4"/>
        <v>1</v>
      </c>
      <c r="W24" s="11">
        <f t="shared" si="5"/>
        <v>0.25</v>
      </c>
      <c r="X24" s="11">
        <f t="shared" si="6"/>
        <v>0.25</v>
      </c>
      <c r="Y24" s="12"/>
      <c r="Z24" s="13"/>
      <c r="AA24" s="13"/>
    </row>
    <row r="25" spans="1:27" ht="33" customHeight="1" thickTop="1" thickBot="1" x14ac:dyDescent="0.3">
      <c r="A25" s="5" t="s">
        <v>20</v>
      </c>
      <c r="B25" s="5" t="s">
        <v>28</v>
      </c>
      <c r="C25" s="5" t="s">
        <v>44</v>
      </c>
      <c r="D25" s="5" t="s">
        <v>26</v>
      </c>
      <c r="E25" s="5" t="s">
        <v>51</v>
      </c>
      <c r="F25" s="5" t="s">
        <v>22</v>
      </c>
      <c r="G25" s="5" t="s">
        <v>23</v>
      </c>
      <c r="H25" s="5" t="s">
        <v>24</v>
      </c>
      <c r="I25" s="6" t="s">
        <v>52</v>
      </c>
      <c r="J25" s="7">
        <v>606643000</v>
      </c>
      <c r="K25" s="7">
        <v>0</v>
      </c>
      <c r="L25" s="7">
        <v>1686000</v>
      </c>
      <c r="M25" s="7">
        <v>604957000</v>
      </c>
      <c r="N25" s="7">
        <v>0</v>
      </c>
      <c r="O25" s="14">
        <f t="shared" si="2"/>
        <v>604957000</v>
      </c>
      <c r="P25" s="7">
        <v>43390737</v>
      </c>
      <c r="Q25" s="7">
        <v>561566263</v>
      </c>
      <c r="R25" s="7">
        <v>43390737</v>
      </c>
      <c r="S25" s="7">
        <v>43390737</v>
      </c>
      <c r="T25" s="7">
        <v>43390737</v>
      </c>
      <c r="U25" s="10">
        <f t="shared" si="3"/>
        <v>561566263</v>
      </c>
      <c r="V25" s="11">
        <f t="shared" si="4"/>
        <v>7.17253242792463E-2</v>
      </c>
      <c r="W25" s="11">
        <f t="shared" si="5"/>
        <v>7.17253242792463E-2</v>
      </c>
      <c r="X25" s="11">
        <f t="shared" si="6"/>
        <v>7.17253242792463E-2</v>
      </c>
      <c r="Y25" s="12"/>
      <c r="Z25" s="13"/>
      <c r="AA25" s="13"/>
    </row>
    <row r="26" spans="1:27" ht="30" customHeight="1" thickTop="1" thickBot="1" x14ac:dyDescent="0.3">
      <c r="A26" s="5" t="s">
        <v>20</v>
      </c>
      <c r="B26" s="5" t="s">
        <v>28</v>
      </c>
      <c r="C26" s="5" t="s">
        <v>44</v>
      </c>
      <c r="D26" s="5" t="s">
        <v>26</v>
      </c>
      <c r="E26" s="5" t="s">
        <v>53</v>
      </c>
      <c r="F26" s="5" t="s">
        <v>22</v>
      </c>
      <c r="G26" s="5" t="s">
        <v>23</v>
      </c>
      <c r="H26" s="5" t="s">
        <v>24</v>
      </c>
      <c r="I26" s="6" t="s">
        <v>54</v>
      </c>
      <c r="J26" s="7">
        <v>2238411000</v>
      </c>
      <c r="K26" s="7">
        <v>0</v>
      </c>
      <c r="L26" s="7">
        <v>0</v>
      </c>
      <c r="M26" s="7">
        <v>2238411000</v>
      </c>
      <c r="N26" s="7">
        <v>0</v>
      </c>
      <c r="O26" s="14">
        <f t="shared" si="2"/>
        <v>2238411000</v>
      </c>
      <c r="P26" s="7">
        <v>733687000</v>
      </c>
      <c r="Q26" s="7">
        <v>1504724000</v>
      </c>
      <c r="R26" s="7">
        <v>522270000</v>
      </c>
      <c r="S26" s="7">
        <v>473912000</v>
      </c>
      <c r="T26" s="7">
        <v>342092000</v>
      </c>
      <c r="U26" s="10">
        <f t="shared" si="3"/>
        <v>1716141000</v>
      </c>
      <c r="V26" s="11">
        <f t="shared" si="4"/>
        <v>0.23332176262536236</v>
      </c>
      <c r="W26" s="11">
        <f t="shared" si="5"/>
        <v>0.2117180446307671</v>
      </c>
      <c r="X26" s="11">
        <f t="shared" si="6"/>
        <v>0.1528280552588421</v>
      </c>
      <c r="Y26" s="12"/>
      <c r="Z26" s="13"/>
      <c r="AA26" s="13"/>
    </row>
    <row r="27" spans="1:27" ht="44.25" customHeight="1" thickTop="1" thickBot="1" x14ac:dyDescent="0.3">
      <c r="A27" s="5" t="s">
        <v>20</v>
      </c>
      <c r="B27" s="5" t="s">
        <v>28</v>
      </c>
      <c r="C27" s="5" t="s">
        <v>44</v>
      </c>
      <c r="D27" s="5" t="s">
        <v>26</v>
      </c>
      <c r="E27" s="5" t="s">
        <v>55</v>
      </c>
      <c r="F27" s="5" t="s">
        <v>22</v>
      </c>
      <c r="G27" s="5" t="s">
        <v>23</v>
      </c>
      <c r="H27" s="5" t="s">
        <v>24</v>
      </c>
      <c r="I27" s="6" t="s">
        <v>56</v>
      </c>
      <c r="J27" s="7">
        <v>259437000</v>
      </c>
      <c r="K27" s="7">
        <v>0</v>
      </c>
      <c r="L27" s="7">
        <v>0</v>
      </c>
      <c r="M27" s="7">
        <v>259437000</v>
      </c>
      <c r="N27" s="7">
        <v>0</v>
      </c>
      <c r="O27" s="14">
        <f t="shared" si="2"/>
        <v>259437000</v>
      </c>
      <c r="P27" s="7">
        <v>259437000</v>
      </c>
      <c r="Q27" s="7">
        <v>0</v>
      </c>
      <c r="R27" s="7">
        <v>33700492.899999999</v>
      </c>
      <c r="S27" s="7">
        <v>33700492.899999999</v>
      </c>
      <c r="T27" s="7">
        <v>33700492.899999999</v>
      </c>
      <c r="U27" s="10">
        <f t="shared" si="3"/>
        <v>225736507.09999999</v>
      </c>
      <c r="V27" s="11">
        <f t="shared" si="4"/>
        <v>0.12989856072957981</v>
      </c>
      <c r="W27" s="11">
        <f t="shared" si="5"/>
        <v>0.12989856072957981</v>
      </c>
      <c r="X27" s="11">
        <f t="shared" si="6"/>
        <v>0.12989856072957981</v>
      </c>
      <c r="Y27" s="12"/>
      <c r="Z27" s="13"/>
      <c r="AA27" s="13"/>
    </row>
    <row r="28" spans="1:27" ht="34.5" customHeight="1" thickTop="1" thickBot="1" x14ac:dyDescent="0.3">
      <c r="A28" s="5" t="s">
        <v>20</v>
      </c>
      <c r="B28" s="5" t="s">
        <v>28</v>
      </c>
      <c r="C28" s="5" t="s">
        <v>44</v>
      </c>
      <c r="D28" s="5" t="s">
        <v>26</v>
      </c>
      <c r="E28" s="5" t="s">
        <v>57</v>
      </c>
      <c r="F28" s="5" t="s">
        <v>22</v>
      </c>
      <c r="G28" s="5" t="s">
        <v>23</v>
      </c>
      <c r="H28" s="5" t="s">
        <v>24</v>
      </c>
      <c r="I28" s="6" t="s">
        <v>58</v>
      </c>
      <c r="J28" s="7">
        <v>0</v>
      </c>
      <c r="K28" s="7">
        <v>1686000</v>
      </c>
      <c r="L28" s="7">
        <v>0</v>
      </c>
      <c r="M28" s="7">
        <v>1686000</v>
      </c>
      <c r="N28" s="7">
        <v>0</v>
      </c>
      <c r="O28" s="14">
        <f t="shared" si="2"/>
        <v>1686000</v>
      </c>
      <c r="P28" s="7">
        <v>423400</v>
      </c>
      <c r="Q28" s="7">
        <v>1262600</v>
      </c>
      <c r="R28" s="7">
        <v>423400</v>
      </c>
      <c r="S28" s="7">
        <v>423400</v>
      </c>
      <c r="T28" s="7">
        <v>423400</v>
      </c>
      <c r="U28" s="10">
        <f t="shared" si="3"/>
        <v>1262600</v>
      </c>
      <c r="V28" s="11">
        <f t="shared" si="4"/>
        <v>0.25112692763938316</v>
      </c>
      <c r="W28" s="11">
        <f t="shared" si="5"/>
        <v>0.25112692763938316</v>
      </c>
      <c r="X28" s="11">
        <f t="shared" si="6"/>
        <v>0.25112692763938316</v>
      </c>
      <c r="Y28" s="12"/>
      <c r="Z28" s="13"/>
      <c r="AA28" s="13"/>
    </row>
    <row r="29" spans="1:27" ht="35.25" thickTop="1" thickBot="1" x14ac:dyDescent="0.3">
      <c r="A29" s="5" t="s">
        <v>20</v>
      </c>
      <c r="B29" s="5" t="s">
        <v>28</v>
      </c>
      <c r="C29" s="5" t="s">
        <v>44</v>
      </c>
      <c r="D29" s="5" t="s">
        <v>26</v>
      </c>
      <c r="E29" s="5" t="s">
        <v>59</v>
      </c>
      <c r="F29" s="5" t="s">
        <v>22</v>
      </c>
      <c r="G29" s="5" t="s">
        <v>23</v>
      </c>
      <c r="H29" s="5" t="s">
        <v>24</v>
      </c>
      <c r="I29" s="6" t="s">
        <v>60</v>
      </c>
      <c r="J29" s="7">
        <v>30394380000</v>
      </c>
      <c r="K29" s="7">
        <v>0</v>
      </c>
      <c r="L29" s="7">
        <v>0</v>
      </c>
      <c r="M29" s="7">
        <v>30394380000</v>
      </c>
      <c r="N29" s="7">
        <v>0</v>
      </c>
      <c r="O29" s="14">
        <f t="shared" si="2"/>
        <v>30394380000</v>
      </c>
      <c r="P29" s="7">
        <v>1769694120</v>
      </c>
      <c r="Q29" s="7">
        <v>28624685880</v>
      </c>
      <c r="R29" s="7">
        <v>1640425354</v>
      </c>
      <c r="S29" s="7">
        <v>1640425354</v>
      </c>
      <c r="T29" s="7">
        <v>1640425354</v>
      </c>
      <c r="U29" s="10">
        <f t="shared" si="3"/>
        <v>28753954646</v>
      </c>
      <c r="V29" s="11">
        <f t="shared" si="4"/>
        <v>5.3971337924971656E-2</v>
      </c>
      <c r="W29" s="11">
        <f t="shared" si="5"/>
        <v>5.3971337924971656E-2</v>
      </c>
      <c r="X29" s="11">
        <f t="shared" si="6"/>
        <v>5.3971337924971656E-2</v>
      </c>
      <c r="Y29" s="12"/>
      <c r="Z29" s="13"/>
      <c r="AA29" s="13"/>
    </row>
    <row r="30" spans="1:27" ht="35.25" thickTop="1" thickBot="1" x14ac:dyDescent="0.3">
      <c r="A30" s="5" t="s">
        <v>20</v>
      </c>
      <c r="B30" s="5" t="s">
        <v>28</v>
      </c>
      <c r="C30" s="5" t="s">
        <v>44</v>
      </c>
      <c r="D30" s="5" t="s">
        <v>26</v>
      </c>
      <c r="E30" s="5" t="s">
        <v>61</v>
      </c>
      <c r="F30" s="5" t="s">
        <v>22</v>
      </c>
      <c r="G30" s="5" t="s">
        <v>23</v>
      </c>
      <c r="H30" s="5" t="s">
        <v>24</v>
      </c>
      <c r="I30" s="6" t="s">
        <v>62</v>
      </c>
      <c r="J30" s="7">
        <v>44701855000</v>
      </c>
      <c r="K30" s="7">
        <v>0</v>
      </c>
      <c r="L30" s="7">
        <v>0</v>
      </c>
      <c r="M30" s="7">
        <v>44701855000</v>
      </c>
      <c r="N30" s="7">
        <v>0</v>
      </c>
      <c r="O30" s="14">
        <f t="shared" si="2"/>
        <v>44701855000</v>
      </c>
      <c r="P30" s="7">
        <v>12794102634</v>
      </c>
      <c r="Q30" s="7">
        <v>31907752366</v>
      </c>
      <c r="R30" s="7">
        <v>8329151556</v>
      </c>
      <c r="S30" s="7">
        <v>8329151556</v>
      </c>
      <c r="T30" s="7">
        <v>8329151556</v>
      </c>
      <c r="U30" s="10">
        <f t="shared" si="3"/>
        <v>36372703444</v>
      </c>
      <c r="V30" s="11">
        <f t="shared" si="4"/>
        <v>0.18632675435952267</v>
      </c>
      <c r="W30" s="11">
        <f t="shared" si="5"/>
        <v>0.18632675435952267</v>
      </c>
      <c r="X30" s="11">
        <f t="shared" si="6"/>
        <v>0.18632675435952267</v>
      </c>
      <c r="Y30" s="12"/>
      <c r="Z30" s="13"/>
      <c r="AA30" s="13"/>
    </row>
    <row r="31" spans="1:27" ht="27" customHeight="1" thickTop="1" thickBot="1" x14ac:dyDescent="0.3">
      <c r="A31" s="5" t="s">
        <v>20</v>
      </c>
      <c r="B31" s="5" t="s">
        <v>28</v>
      </c>
      <c r="C31" s="5" t="s">
        <v>23</v>
      </c>
      <c r="D31" s="5" t="s">
        <v>21</v>
      </c>
      <c r="E31" s="5" t="s">
        <v>32</v>
      </c>
      <c r="F31" s="5" t="s">
        <v>22</v>
      </c>
      <c r="G31" s="5" t="s">
        <v>23</v>
      </c>
      <c r="H31" s="5" t="s">
        <v>24</v>
      </c>
      <c r="I31" s="6" t="s">
        <v>63</v>
      </c>
      <c r="J31" s="7">
        <v>157500000</v>
      </c>
      <c r="K31" s="7">
        <v>0</v>
      </c>
      <c r="L31" s="7">
        <v>0</v>
      </c>
      <c r="M31" s="7">
        <v>157500000</v>
      </c>
      <c r="N31" s="7">
        <v>0</v>
      </c>
      <c r="O31" s="14">
        <f t="shared" si="2"/>
        <v>157500000</v>
      </c>
      <c r="P31" s="7">
        <v>0</v>
      </c>
      <c r="Q31" s="7">
        <v>157500000</v>
      </c>
      <c r="R31" s="7">
        <v>0</v>
      </c>
      <c r="S31" s="7">
        <v>0</v>
      </c>
      <c r="T31" s="7">
        <v>0</v>
      </c>
      <c r="U31" s="10">
        <f t="shared" si="3"/>
        <v>157500000</v>
      </c>
      <c r="V31" s="11">
        <f t="shared" si="4"/>
        <v>0</v>
      </c>
      <c r="W31" s="11">
        <f t="shared" si="5"/>
        <v>0</v>
      </c>
      <c r="X31" s="11">
        <f t="shared" si="6"/>
        <v>0</v>
      </c>
      <c r="Y31" s="12"/>
      <c r="Z31" s="13"/>
      <c r="AA31" s="13"/>
    </row>
    <row r="32" spans="1:27" ht="16.5" thickTop="1" thickBot="1" x14ac:dyDescent="0.3">
      <c r="A32" s="5" t="s">
        <v>20</v>
      </c>
      <c r="B32" s="5" t="s">
        <v>28</v>
      </c>
      <c r="C32" s="5" t="s">
        <v>23</v>
      </c>
      <c r="D32" s="5" t="s">
        <v>21</v>
      </c>
      <c r="E32" s="5" t="s">
        <v>51</v>
      </c>
      <c r="F32" s="5" t="s">
        <v>22</v>
      </c>
      <c r="G32" s="5" t="s">
        <v>23</v>
      </c>
      <c r="H32" s="5" t="s">
        <v>24</v>
      </c>
      <c r="I32" s="6" t="s">
        <v>64</v>
      </c>
      <c r="J32" s="7">
        <v>100826000</v>
      </c>
      <c r="K32" s="7">
        <v>0</v>
      </c>
      <c r="L32" s="7">
        <v>0</v>
      </c>
      <c r="M32" s="7">
        <v>100826000</v>
      </c>
      <c r="N32" s="7">
        <v>0</v>
      </c>
      <c r="O32" s="14">
        <f t="shared" si="2"/>
        <v>100826000</v>
      </c>
      <c r="P32" s="7">
        <v>0</v>
      </c>
      <c r="Q32" s="7">
        <v>100826000</v>
      </c>
      <c r="R32" s="7">
        <v>0</v>
      </c>
      <c r="S32" s="7">
        <v>0</v>
      </c>
      <c r="T32" s="7">
        <v>0</v>
      </c>
      <c r="U32" s="10">
        <f t="shared" si="3"/>
        <v>100826000</v>
      </c>
      <c r="V32" s="11">
        <f t="shared" si="4"/>
        <v>0</v>
      </c>
      <c r="W32" s="11">
        <f t="shared" si="5"/>
        <v>0</v>
      </c>
      <c r="X32" s="11">
        <f t="shared" si="6"/>
        <v>0</v>
      </c>
      <c r="Y32" s="12"/>
      <c r="Z32" s="13"/>
      <c r="AA32" s="13"/>
    </row>
    <row r="33" spans="1:27" ht="31.5" customHeight="1" thickTop="1" thickBot="1" x14ac:dyDescent="0.3">
      <c r="A33" s="5" t="s">
        <v>20</v>
      </c>
      <c r="B33" s="5" t="s">
        <v>28</v>
      </c>
      <c r="C33" s="5" t="s">
        <v>47</v>
      </c>
      <c r="D33" s="5" t="s">
        <v>65</v>
      </c>
      <c r="E33" s="5" t="s">
        <v>32</v>
      </c>
      <c r="F33" s="5" t="s">
        <v>22</v>
      </c>
      <c r="G33" s="5" t="s">
        <v>23</v>
      </c>
      <c r="H33" s="5" t="s">
        <v>24</v>
      </c>
      <c r="I33" s="6" t="s">
        <v>66</v>
      </c>
      <c r="J33" s="7">
        <v>10429425000</v>
      </c>
      <c r="K33" s="7">
        <v>0</v>
      </c>
      <c r="L33" s="7">
        <v>0</v>
      </c>
      <c r="M33" s="7">
        <v>10429425000</v>
      </c>
      <c r="N33" s="7">
        <v>0</v>
      </c>
      <c r="O33" s="14">
        <f t="shared" si="2"/>
        <v>10429425000</v>
      </c>
      <c r="P33" s="7">
        <v>10429425000</v>
      </c>
      <c r="Q33" s="7">
        <v>0</v>
      </c>
      <c r="R33" s="7">
        <v>10429425000</v>
      </c>
      <c r="S33" s="7">
        <v>3195334855</v>
      </c>
      <c r="T33" s="7">
        <v>2424656945</v>
      </c>
      <c r="U33" s="10">
        <f t="shared" si="3"/>
        <v>0</v>
      </c>
      <c r="V33" s="11">
        <f t="shared" si="4"/>
        <v>1</v>
      </c>
      <c r="W33" s="11">
        <f t="shared" si="5"/>
        <v>0.30637689565819781</v>
      </c>
      <c r="X33" s="11">
        <f t="shared" si="6"/>
        <v>0.2324823223715593</v>
      </c>
      <c r="Y33" s="12"/>
      <c r="Z33" s="13"/>
      <c r="AA33" s="13"/>
    </row>
    <row r="34" spans="1:27" ht="24" thickTop="1" thickBot="1" x14ac:dyDescent="0.3">
      <c r="A34" s="5" t="s">
        <v>20</v>
      </c>
      <c r="B34" s="5" t="s">
        <v>28</v>
      </c>
      <c r="C34" s="5" t="s">
        <v>47</v>
      </c>
      <c r="D34" s="5" t="s">
        <v>65</v>
      </c>
      <c r="E34" s="5" t="s">
        <v>32</v>
      </c>
      <c r="F34" s="5" t="s">
        <v>22</v>
      </c>
      <c r="G34" s="5" t="s">
        <v>47</v>
      </c>
      <c r="H34" s="5" t="s">
        <v>48</v>
      </c>
      <c r="I34" s="6" t="s">
        <v>66</v>
      </c>
      <c r="J34" s="7">
        <v>55000000</v>
      </c>
      <c r="K34" s="7">
        <v>0</v>
      </c>
      <c r="L34" s="7">
        <v>0</v>
      </c>
      <c r="M34" s="7">
        <v>55000000</v>
      </c>
      <c r="N34" s="7">
        <v>0</v>
      </c>
      <c r="O34" s="14">
        <f t="shared" si="2"/>
        <v>55000000</v>
      </c>
      <c r="P34" s="7">
        <v>0</v>
      </c>
      <c r="Q34" s="7">
        <v>55000000</v>
      </c>
      <c r="R34" s="7">
        <v>0</v>
      </c>
      <c r="S34" s="7">
        <v>0</v>
      </c>
      <c r="T34" s="7">
        <v>0</v>
      </c>
      <c r="U34" s="10">
        <f t="shared" si="3"/>
        <v>55000000</v>
      </c>
      <c r="V34" s="11">
        <f t="shared" si="4"/>
        <v>0</v>
      </c>
      <c r="W34" s="11">
        <f t="shared" si="5"/>
        <v>0</v>
      </c>
      <c r="X34" s="11">
        <f t="shared" si="6"/>
        <v>0</v>
      </c>
      <c r="Y34" s="12"/>
      <c r="Z34" s="13"/>
      <c r="AA34" s="13"/>
    </row>
    <row r="35" spans="1:27" ht="36" customHeight="1" thickTop="1" thickBot="1" x14ac:dyDescent="0.3">
      <c r="A35" s="20" t="s">
        <v>20</v>
      </c>
      <c r="B35" s="20"/>
      <c r="C35" s="20"/>
      <c r="D35" s="20"/>
      <c r="E35" s="20"/>
      <c r="F35" s="20"/>
      <c r="G35" s="20"/>
      <c r="H35" s="20"/>
      <c r="I35" s="21" t="s">
        <v>113</v>
      </c>
      <c r="J35" s="22">
        <f>+J36+J37</f>
        <v>12457067000</v>
      </c>
      <c r="K35" s="22">
        <f t="shared" ref="K35:T35" si="9">+K36+K37</f>
        <v>0</v>
      </c>
      <c r="L35" s="22">
        <f t="shared" si="9"/>
        <v>0</v>
      </c>
      <c r="M35" s="22">
        <f t="shared" si="9"/>
        <v>12457067000</v>
      </c>
      <c r="N35" s="22">
        <f t="shared" si="9"/>
        <v>0</v>
      </c>
      <c r="O35" s="23">
        <f t="shared" si="2"/>
        <v>12457067000</v>
      </c>
      <c r="P35" s="22">
        <f t="shared" si="9"/>
        <v>11568059500</v>
      </c>
      <c r="Q35" s="22">
        <f t="shared" si="9"/>
        <v>889007500</v>
      </c>
      <c r="R35" s="22">
        <f t="shared" si="9"/>
        <v>9903242308</v>
      </c>
      <c r="S35" s="22">
        <f t="shared" si="9"/>
        <v>9903242308</v>
      </c>
      <c r="T35" s="22">
        <f t="shared" si="9"/>
        <v>9903242308</v>
      </c>
      <c r="U35" s="24">
        <f t="shared" si="3"/>
        <v>2553824692</v>
      </c>
      <c r="V35" s="25">
        <f t="shared" si="4"/>
        <v>0.79498988871136356</v>
      </c>
      <c r="W35" s="25">
        <f t="shared" si="5"/>
        <v>0.79498988871136356</v>
      </c>
      <c r="X35" s="25">
        <f t="shared" si="6"/>
        <v>0.79498988871136356</v>
      </c>
      <c r="Y35" s="12"/>
      <c r="Z35" s="13"/>
      <c r="AA35" s="13"/>
    </row>
    <row r="36" spans="1:27" ht="24" customHeight="1" thickTop="1" thickBot="1" x14ac:dyDescent="0.3">
      <c r="A36" s="5" t="s">
        <v>20</v>
      </c>
      <c r="B36" s="5" t="s">
        <v>67</v>
      </c>
      <c r="C36" s="5" t="s">
        <v>21</v>
      </c>
      <c r="D36" s="5"/>
      <c r="E36" s="5"/>
      <c r="F36" s="5" t="s">
        <v>22</v>
      </c>
      <c r="G36" s="5" t="s">
        <v>23</v>
      </c>
      <c r="H36" s="5" t="s">
        <v>24</v>
      </c>
      <c r="I36" s="6" t="s">
        <v>68</v>
      </c>
      <c r="J36" s="7">
        <v>11580199000</v>
      </c>
      <c r="K36" s="7">
        <v>0</v>
      </c>
      <c r="L36" s="7">
        <v>0</v>
      </c>
      <c r="M36" s="7">
        <v>11580199000</v>
      </c>
      <c r="N36" s="7">
        <v>0</v>
      </c>
      <c r="O36" s="14">
        <f t="shared" si="2"/>
        <v>11580199000</v>
      </c>
      <c r="P36" s="7">
        <v>11568059500</v>
      </c>
      <c r="Q36" s="7">
        <v>12139500</v>
      </c>
      <c r="R36" s="7">
        <v>9903242308</v>
      </c>
      <c r="S36" s="7">
        <v>9903242308</v>
      </c>
      <c r="T36" s="7">
        <v>9903242308</v>
      </c>
      <c r="U36" s="10">
        <f t="shared" si="3"/>
        <v>1676956692</v>
      </c>
      <c r="V36" s="11">
        <f t="shared" si="4"/>
        <v>0.85518757561938274</v>
      </c>
      <c r="W36" s="11">
        <f t="shared" si="5"/>
        <v>0.85518757561938274</v>
      </c>
      <c r="X36" s="11">
        <f t="shared" si="6"/>
        <v>0.85518757561938274</v>
      </c>
      <c r="Y36" s="12"/>
      <c r="Z36" s="13"/>
      <c r="AA36" s="13"/>
    </row>
    <row r="37" spans="1:27" ht="24" thickTop="1" thickBot="1" x14ac:dyDescent="0.3">
      <c r="A37" s="5" t="s">
        <v>20</v>
      </c>
      <c r="B37" s="5" t="s">
        <v>67</v>
      </c>
      <c r="C37" s="5" t="s">
        <v>44</v>
      </c>
      <c r="D37" s="5" t="s">
        <v>21</v>
      </c>
      <c r="E37" s="5"/>
      <c r="F37" s="5" t="s">
        <v>22</v>
      </c>
      <c r="G37" s="5" t="s">
        <v>47</v>
      </c>
      <c r="H37" s="5" t="s">
        <v>48</v>
      </c>
      <c r="I37" s="6" t="s">
        <v>69</v>
      </c>
      <c r="J37" s="7">
        <v>876868000</v>
      </c>
      <c r="K37" s="7">
        <v>0</v>
      </c>
      <c r="L37" s="7">
        <v>0</v>
      </c>
      <c r="M37" s="7">
        <v>876868000</v>
      </c>
      <c r="N37" s="7">
        <v>0</v>
      </c>
      <c r="O37" s="14">
        <f t="shared" si="2"/>
        <v>876868000</v>
      </c>
      <c r="P37" s="7">
        <v>0</v>
      </c>
      <c r="Q37" s="7">
        <v>876868000</v>
      </c>
      <c r="R37" s="7">
        <v>0</v>
      </c>
      <c r="S37" s="7">
        <v>0</v>
      </c>
      <c r="T37" s="7">
        <v>0</v>
      </c>
      <c r="U37" s="10">
        <f t="shared" si="3"/>
        <v>876868000</v>
      </c>
      <c r="V37" s="11">
        <f t="shared" si="4"/>
        <v>0</v>
      </c>
      <c r="W37" s="11">
        <f t="shared" si="5"/>
        <v>0</v>
      </c>
      <c r="X37" s="11">
        <f t="shared" si="6"/>
        <v>0</v>
      </c>
      <c r="Y37" s="12"/>
      <c r="Z37" s="13"/>
      <c r="AA37" s="13"/>
    </row>
    <row r="38" spans="1:27" ht="30" customHeight="1" thickTop="1" thickBot="1" x14ac:dyDescent="0.3">
      <c r="A38" s="20" t="s">
        <v>70</v>
      </c>
      <c r="B38" s="20"/>
      <c r="C38" s="20"/>
      <c r="D38" s="20"/>
      <c r="E38" s="20"/>
      <c r="F38" s="20"/>
      <c r="G38" s="20"/>
      <c r="H38" s="20"/>
      <c r="I38" s="21" t="s">
        <v>114</v>
      </c>
      <c r="J38" s="22">
        <f>SUM(J39:J56)</f>
        <v>216446598093</v>
      </c>
      <c r="K38" s="22">
        <f t="shared" ref="K38:T38" si="10">SUM(K39:K56)</f>
        <v>0</v>
      </c>
      <c r="L38" s="22">
        <f t="shared" si="10"/>
        <v>0</v>
      </c>
      <c r="M38" s="22">
        <f t="shared" si="10"/>
        <v>216446598093</v>
      </c>
      <c r="N38" s="22">
        <f t="shared" si="10"/>
        <v>68191739968</v>
      </c>
      <c r="O38" s="23">
        <f t="shared" si="2"/>
        <v>148254858125</v>
      </c>
      <c r="P38" s="22">
        <f t="shared" si="10"/>
        <v>112068744622.93001</v>
      </c>
      <c r="Q38" s="22">
        <f t="shared" si="10"/>
        <v>36186113502.070007</v>
      </c>
      <c r="R38" s="22">
        <f t="shared" si="10"/>
        <v>97429786792.649994</v>
      </c>
      <c r="S38" s="22">
        <f t="shared" si="10"/>
        <v>3371861411.6500001</v>
      </c>
      <c r="T38" s="22">
        <f t="shared" si="10"/>
        <v>2922947308.6500001</v>
      </c>
      <c r="U38" s="24">
        <f t="shared" si="3"/>
        <v>50825071332.350006</v>
      </c>
      <c r="V38" s="25">
        <f t="shared" si="4"/>
        <v>0.65717770078402948</v>
      </c>
      <c r="W38" s="25">
        <f t="shared" si="5"/>
        <v>2.2743682428315704E-2</v>
      </c>
      <c r="X38" s="25">
        <f t="shared" si="6"/>
        <v>1.9715693270473057E-2</v>
      </c>
      <c r="Y38" s="12"/>
      <c r="Z38" s="13"/>
      <c r="AA38" s="13"/>
    </row>
    <row r="39" spans="1:27" ht="80.25" thickTop="1" thickBot="1" x14ac:dyDescent="0.3">
      <c r="A39" s="5" t="s">
        <v>70</v>
      </c>
      <c r="B39" s="5" t="s">
        <v>71</v>
      </c>
      <c r="C39" s="5" t="s">
        <v>72</v>
      </c>
      <c r="D39" s="5" t="s">
        <v>73</v>
      </c>
      <c r="E39" s="5"/>
      <c r="F39" s="5" t="s">
        <v>22</v>
      </c>
      <c r="G39" s="5" t="s">
        <v>47</v>
      </c>
      <c r="H39" s="5" t="s">
        <v>24</v>
      </c>
      <c r="I39" s="6" t="s">
        <v>74</v>
      </c>
      <c r="J39" s="7">
        <v>4000000000</v>
      </c>
      <c r="K39" s="7">
        <v>0</v>
      </c>
      <c r="L39" s="7">
        <v>0</v>
      </c>
      <c r="M39" s="7">
        <v>4000000000</v>
      </c>
      <c r="N39" s="7">
        <v>0</v>
      </c>
      <c r="O39" s="14">
        <f t="shared" si="2"/>
        <v>4000000000</v>
      </c>
      <c r="P39" s="7">
        <v>3045210664.1300001</v>
      </c>
      <c r="Q39" s="7">
        <v>954789335.87</v>
      </c>
      <c r="R39" s="7">
        <v>2417918175</v>
      </c>
      <c r="S39" s="7">
        <v>304706684</v>
      </c>
      <c r="T39" s="7">
        <v>237152884</v>
      </c>
      <c r="U39" s="10">
        <f t="shared" si="3"/>
        <v>1582081825</v>
      </c>
      <c r="V39" s="11">
        <f t="shared" si="4"/>
        <v>0.60447954375000001</v>
      </c>
      <c r="W39" s="11">
        <f t="shared" si="5"/>
        <v>7.6176671000000001E-2</v>
      </c>
      <c r="X39" s="11">
        <f t="shared" si="6"/>
        <v>5.9288221000000002E-2</v>
      </c>
      <c r="Y39" s="12"/>
      <c r="Z39" s="13"/>
      <c r="AA39" s="13"/>
    </row>
    <row r="40" spans="1:27" ht="80.25" thickTop="1" thickBot="1" x14ac:dyDescent="0.3">
      <c r="A40" s="5" t="s">
        <v>70</v>
      </c>
      <c r="B40" s="5" t="s">
        <v>71</v>
      </c>
      <c r="C40" s="5" t="s">
        <v>72</v>
      </c>
      <c r="D40" s="5" t="s">
        <v>73</v>
      </c>
      <c r="E40" s="5"/>
      <c r="F40" s="5" t="s">
        <v>22</v>
      </c>
      <c r="G40" s="5" t="s">
        <v>75</v>
      </c>
      <c r="H40" s="5" t="s">
        <v>24</v>
      </c>
      <c r="I40" s="6" t="s">
        <v>74</v>
      </c>
      <c r="J40" s="7">
        <v>8570800000</v>
      </c>
      <c r="K40" s="7">
        <v>0</v>
      </c>
      <c r="L40" s="7">
        <v>0</v>
      </c>
      <c r="M40" s="7">
        <v>8570800000</v>
      </c>
      <c r="N40" s="7">
        <v>0</v>
      </c>
      <c r="O40" s="14">
        <f t="shared" si="2"/>
        <v>8570800000</v>
      </c>
      <c r="P40" s="7">
        <v>0</v>
      </c>
      <c r="Q40" s="7">
        <v>8570800000</v>
      </c>
      <c r="R40" s="7">
        <v>0</v>
      </c>
      <c r="S40" s="7">
        <v>0</v>
      </c>
      <c r="T40" s="7">
        <v>0</v>
      </c>
      <c r="U40" s="10">
        <f t="shared" si="3"/>
        <v>8570800000</v>
      </c>
      <c r="V40" s="11">
        <f t="shared" si="4"/>
        <v>0</v>
      </c>
      <c r="W40" s="11">
        <f t="shared" si="5"/>
        <v>0</v>
      </c>
      <c r="X40" s="11">
        <f t="shared" si="6"/>
        <v>0</v>
      </c>
      <c r="Y40" s="12"/>
      <c r="Z40" s="13"/>
      <c r="AA40" s="13"/>
    </row>
    <row r="41" spans="1:27" ht="50.25" customHeight="1" thickTop="1" thickBot="1" x14ac:dyDescent="0.3">
      <c r="A41" s="5" t="s">
        <v>70</v>
      </c>
      <c r="B41" s="5" t="s">
        <v>76</v>
      </c>
      <c r="C41" s="5" t="s">
        <v>72</v>
      </c>
      <c r="D41" s="5" t="s">
        <v>77</v>
      </c>
      <c r="E41" s="5" t="s">
        <v>0</v>
      </c>
      <c r="F41" s="5" t="s">
        <v>22</v>
      </c>
      <c r="G41" s="5" t="s">
        <v>47</v>
      </c>
      <c r="H41" s="5" t="s">
        <v>24</v>
      </c>
      <c r="I41" s="6" t="s">
        <v>78</v>
      </c>
      <c r="J41" s="7">
        <v>131974742</v>
      </c>
      <c r="K41" s="7">
        <v>0</v>
      </c>
      <c r="L41" s="7">
        <v>0</v>
      </c>
      <c r="M41" s="7">
        <v>131974742</v>
      </c>
      <c r="N41" s="7">
        <v>0</v>
      </c>
      <c r="O41" s="14">
        <f t="shared" si="2"/>
        <v>131974742</v>
      </c>
      <c r="P41" s="7">
        <v>0</v>
      </c>
      <c r="Q41" s="7">
        <v>131974742</v>
      </c>
      <c r="R41" s="7">
        <v>0</v>
      </c>
      <c r="S41" s="7">
        <v>0</v>
      </c>
      <c r="T41" s="7">
        <v>0</v>
      </c>
      <c r="U41" s="10">
        <f t="shared" si="3"/>
        <v>131974742</v>
      </c>
      <c r="V41" s="11">
        <f t="shared" si="4"/>
        <v>0</v>
      </c>
      <c r="W41" s="11">
        <f t="shared" si="5"/>
        <v>0</v>
      </c>
      <c r="X41" s="11">
        <f t="shared" si="6"/>
        <v>0</v>
      </c>
      <c r="Y41" s="12"/>
      <c r="Z41" s="13"/>
      <c r="AA41" s="13"/>
    </row>
    <row r="42" spans="1:27" ht="46.5" thickTop="1" thickBot="1" x14ac:dyDescent="0.3">
      <c r="A42" s="5" t="s">
        <v>70</v>
      </c>
      <c r="B42" s="5" t="s">
        <v>76</v>
      </c>
      <c r="C42" s="5" t="s">
        <v>72</v>
      </c>
      <c r="D42" s="5" t="s">
        <v>79</v>
      </c>
      <c r="E42" s="5"/>
      <c r="F42" s="5" t="s">
        <v>22</v>
      </c>
      <c r="G42" s="5" t="s">
        <v>47</v>
      </c>
      <c r="H42" s="5" t="s">
        <v>24</v>
      </c>
      <c r="I42" s="6" t="s">
        <v>80</v>
      </c>
      <c r="J42" s="7">
        <v>4500000000</v>
      </c>
      <c r="K42" s="7">
        <v>0</v>
      </c>
      <c r="L42" s="7">
        <v>0</v>
      </c>
      <c r="M42" s="7">
        <v>4500000000</v>
      </c>
      <c r="N42" s="7">
        <v>0</v>
      </c>
      <c r="O42" s="14">
        <f t="shared" si="2"/>
        <v>4500000000</v>
      </c>
      <c r="P42" s="7">
        <v>3588316785.5</v>
      </c>
      <c r="Q42" s="7">
        <v>911683214.5</v>
      </c>
      <c r="R42" s="7">
        <v>2282935884</v>
      </c>
      <c r="S42" s="7">
        <v>217974731</v>
      </c>
      <c r="T42" s="7">
        <v>146585445</v>
      </c>
      <c r="U42" s="10">
        <f t="shared" si="3"/>
        <v>2217064116</v>
      </c>
      <c r="V42" s="11">
        <f t="shared" si="4"/>
        <v>0.50731908533333336</v>
      </c>
      <c r="W42" s="11">
        <f t="shared" si="5"/>
        <v>4.8438829111111109E-2</v>
      </c>
      <c r="X42" s="11">
        <f t="shared" si="6"/>
        <v>3.2574543333333331E-2</v>
      </c>
      <c r="Y42" s="12"/>
      <c r="Z42" s="13"/>
      <c r="AA42" s="13"/>
    </row>
    <row r="43" spans="1:27" ht="57.75" thickTop="1" thickBot="1" x14ac:dyDescent="0.3">
      <c r="A43" s="5" t="s">
        <v>70</v>
      </c>
      <c r="B43" s="5" t="s">
        <v>76</v>
      </c>
      <c r="C43" s="5" t="s">
        <v>72</v>
      </c>
      <c r="D43" s="5" t="s">
        <v>81</v>
      </c>
      <c r="E43" s="5"/>
      <c r="F43" s="5" t="s">
        <v>22</v>
      </c>
      <c r="G43" s="5" t="s">
        <v>47</v>
      </c>
      <c r="H43" s="5" t="s">
        <v>24</v>
      </c>
      <c r="I43" s="6" t="s">
        <v>82</v>
      </c>
      <c r="J43" s="7">
        <v>5560170000</v>
      </c>
      <c r="K43" s="7">
        <v>0</v>
      </c>
      <c r="L43" s="7">
        <v>0</v>
      </c>
      <c r="M43" s="7">
        <v>5560170000</v>
      </c>
      <c r="N43" s="7">
        <v>0</v>
      </c>
      <c r="O43" s="14">
        <f t="shared" si="2"/>
        <v>5560170000</v>
      </c>
      <c r="P43" s="7">
        <v>3398126985</v>
      </c>
      <c r="Q43" s="7">
        <v>2162043015</v>
      </c>
      <c r="R43" s="7">
        <v>1280805427</v>
      </c>
      <c r="S43" s="7">
        <v>191982344</v>
      </c>
      <c r="T43" s="7">
        <v>114536835</v>
      </c>
      <c r="U43" s="10">
        <f t="shared" si="3"/>
        <v>4279364573</v>
      </c>
      <c r="V43" s="11">
        <f t="shared" si="4"/>
        <v>0.23035364512236137</v>
      </c>
      <c r="W43" s="11">
        <f t="shared" si="5"/>
        <v>3.4528142844553314E-2</v>
      </c>
      <c r="X43" s="11">
        <f t="shared" si="6"/>
        <v>2.059952033840692E-2</v>
      </c>
      <c r="Y43" s="12"/>
      <c r="Z43" s="13"/>
      <c r="AA43" s="13"/>
    </row>
    <row r="44" spans="1:27" ht="69" thickTop="1" thickBot="1" x14ac:dyDescent="0.3">
      <c r="A44" s="5" t="s">
        <v>70</v>
      </c>
      <c r="B44" s="5" t="s">
        <v>76</v>
      </c>
      <c r="C44" s="5" t="s">
        <v>72</v>
      </c>
      <c r="D44" s="5" t="s">
        <v>83</v>
      </c>
      <c r="E44" s="5"/>
      <c r="F44" s="5" t="s">
        <v>22</v>
      </c>
      <c r="G44" s="5" t="s">
        <v>47</v>
      </c>
      <c r="H44" s="5" t="s">
        <v>24</v>
      </c>
      <c r="I44" s="6" t="s">
        <v>84</v>
      </c>
      <c r="J44" s="7">
        <v>25000000000</v>
      </c>
      <c r="K44" s="7">
        <v>0</v>
      </c>
      <c r="L44" s="7">
        <v>0</v>
      </c>
      <c r="M44" s="7">
        <v>25000000000</v>
      </c>
      <c r="N44" s="7">
        <v>0</v>
      </c>
      <c r="O44" s="14">
        <f t="shared" si="2"/>
        <v>25000000000</v>
      </c>
      <c r="P44" s="7">
        <v>25000000000</v>
      </c>
      <c r="Q44" s="7">
        <v>0</v>
      </c>
      <c r="R44" s="7">
        <v>25000000000</v>
      </c>
      <c r="S44" s="7">
        <v>0</v>
      </c>
      <c r="T44" s="7">
        <v>0</v>
      </c>
      <c r="U44" s="10">
        <f t="shared" si="3"/>
        <v>0</v>
      </c>
      <c r="V44" s="11">
        <f t="shared" si="4"/>
        <v>1</v>
      </c>
      <c r="W44" s="11">
        <f t="shared" si="5"/>
        <v>0</v>
      </c>
      <c r="X44" s="11">
        <f t="shared" si="6"/>
        <v>0</v>
      </c>
      <c r="Y44" s="12"/>
      <c r="Z44" s="13"/>
      <c r="AA44" s="13"/>
    </row>
    <row r="45" spans="1:27" ht="57.75" thickTop="1" thickBot="1" x14ac:dyDescent="0.3">
      <c r="A45" s="5" t="s">
        <v>70</v>
      </c>
      <c r="B45" s="5" t="s">
        <v>76</v>
      </c>
      <c r="C45" s="5" t="s">
        <v>72</v>
      </c>
      <c r="D45" s="5" t="s">
        <v>85</v>
      </c>
      <c r="E45" s="5"/>
      <c r="F45" s="5" t="s">
        <v>22</v>
      </c>
      <c r="G45" s="5" t="s">
        <v>47</v>
      </c>
      <c r="H45" s="5" t="s">
        <v>24</v>
      </c>
      <c r="I45" s="6" t="s">
        <v>86</v>
      </c>
      <c r="J45" s="7">
        <v>1030000000</v>
      </c>
      <c r="K45" s="7">
        <v>0</v>
      </c>
      <c r="L45" s="7">
        <v>0</v>
      </c>
      <c r="M45" s="7">
        <v>1030000000</v>
      </c>
      <c r="N45" s="7">
        <v>0</v>
      </c>
      <c r="O45" s="14">
        <f t="shared" si="2"/>
        <v>1030000000</v>
      </c>
      <c r="P45" s="7">
        <v>1030000000</v>
      </c>
      <c r="Q45" s="7">
        <v>0</v>
      </c>
      <c r="R45" s="7">
        <v>0</v>
      </c>
      <c r="S45" s="7">
        <v>0</v>
      </c>
      <c r="T45" s="7">
        <v>0</v>
      </c>
      <c r="U45" s="10">
        <f t="shared" si="3"/>
        <v>1030000000</v>
      </c>
      <c r="V45" s="11">
        <f t="shared" si="4"/>
        <v>0</v>
      </c>
      <c r="W45" s="11">
        <f t="shared" si="5"/>
        <v>0</v>
      </c>
      <c r="X45" s="11">
        <f t="shared" si="6"/>
        <v>0</v>
      </c>
      <c r="Y45" s="12"/>
      <c r="Z45" s="13"/>
      <c r="AA45" s="13"/>
    </row>
    <row r="46" spans="1:27" ht="46.5" thickTop="1" thickBot="1" x14ac:dyDescent="0.3">
      <c r="A46" s="5" t="s">
        <v>70</v>
      </c>
      <c r="B46" s="5" t="s">
        <v>76</v>
      </c>
      <c r="C46" s="5" t="s">
        <v>72</v>
      </c>
      <c r="D46" s="5" t="s">
        <v>87</v>
      </c>
      <c r="E46" s="5"/>
      <c r="F46" s="5" t="s">
        <v>22</v>
      </c>
      <c r="G46" s="5" t="s">
        <v>47</v>
      </c>
      <c r="H46" s="5" t="s">
        <v>24</v>
      </c>
      <c r="I46" s="6" t="s">
        <v>88</v>
      </c>
      <c r="J46" s="7">
        <v>8858000000</v>
      </c>
      <c r="K46" s="7">
        <v>0</v>
      </c>
      <c r="L46" s="7">
        <v>0</v>
      </c>
      <c r="M46" s="7">
        <v>8858000000</v>
      </c>
      <c r="N46" s="7">
        <v>0</v>
      </c>
      <c r="O46" s="14">
        <f t="shared" si="2"/>
        <v>8858000000</v>
      </c>
      <c r="P46" s="7">
        <v>2393811462</v>
      </c>
      <c r="Q46" s="7">
        <v>6464188538</v>
      </c>
      <c r="R46" s="7">
        <v>2200325851</v>
      </c>
      <c r="S46" s="7">
        <v>372088230</v>
      </c>
      <c r="T46" s="7">
        <v>275184115</v>
      </c>
      <c r="U46" s="10">
        <f t="shared" si="3"/>
        <v>6657674149</v>
      </c>
      <c r="V46" s="11">
        <f t="shared" si="4"/>
        <v>0.2483998477082863</v>
      </c>
      <c r="W46" s="11">
        <f t="shared" si="5"/>
        <v>4.2005896364867915E-2</v>
      </c>
      <c r="X46" s="11">
        <f t="shared" si="6"/>
        <v>3.1066167870851209E-2</v>
      </c>
      <c r="Y46" s="12"/>
      <c r="Z46" s="13"/>
      <c r="AA46" s="13"/>
    </row>
    <row r="47" spans="1:27" ht="57.75" thickTop="1" thickBot="1" x14ac:dyDescent="0.3">
      <c r="A47" s="5" t="s">
        <v>70</v>
      </c>
      <c r="B47" s="5" t="s">
        <v>76</v>
      </c>
      <c r="C47" s="5" t="s">
        <v>72</v>
      </c>
      <c r="D47" s="5" t="s">
        <v>89</v>
      </c>
      <c r="E47" s="5"/>
      <c r="F47" s="5" t="s">
        <v>22</v>
      </c>
      <c r="G47" s="5" t="s">
        <v>47</v>
      </c>
      <c r="H47" s="5" t="s">
        <v>24</v>
      </c>
      <c r="I47" s="6" t="s">
        <v>90</v>
      </c>
      <c r="J47" s="7">
        <v>15422556395</v>
      </c>
      <c r="K47" s="7">
        <v>0</v>
      </c>
      <c r="L47" s="7">
        <v>0</v>
      </c>
      <c r="M47" s="7">
        <v>15422556395</v>
      </c>
      <c r="N47" s="7">
        <v>0</v>
      </c>
      <c r="O47" s="14">
        <f t="shared" si="2"/>
        <v>15422556395</v>
      </c>
      <c r="P47" s="7">
        <v>5073118405</v>
      </c>
      <c r="Q47" s="7">
        <v>10349437990</v>
      </c>
      <c r="R47" s="7">
        <v>788540217</v>
      </c>
      <c r="S47" s="7">
        <v>139351306</v>
      </c>
      <c r="T47" s="7">
        <v>92589570</v>
      </c>
      <c r="U47" s="10">
        <f t="shared" si="3"/>
        <v>14634016178</v>
      </c>
      <c r="V47" s="11">
        <f t="shared" si="4"/>
        <v>5.1129021467261102E-2</v>
      </c>
      <c r="W47" s="11">
        <f t="shared" si="5"/>
        <v>9.0355517224873141E-3</v>
      </c>
      <c r="X47" s="11">
        <f t="shared" si="6"/>
        <v>6.0035163839645663E-3</v>
      </c>
      <c r="Y47" s="12"/>
      <c r="Z47" s="13"/>
      <c r="AA47" s="13"/>
    </row>
    <row r="48" spans="1:27" ht="46.5" thickTop="1" thickBot="1" x14ac:dyDescent="0.3">
      <c r="A48" s="5" t="s">
        <v>70</v>
      </c>
      <c r="B48" s="5" t="s">
        <v>76</v>
      </c>
      <c r="C48" s="5" t="s">
        <v>72</v>
      </c>
      <c r="D48" s="5" t="s">
        <v>91</v>
      </c>
      <c r="E48" s="5"/>
      <c r="F48" s="5" t="s">
        <v>22</v>
      </c>
      <c r="G48" s="5" t="s">
        <v>23</v>
      </c>
      <c r="H48" s="5" t="s">
        <v>24</v>
      </c>
      <c r="I48" s="6" t="s">
        <v>92</v>
      </c>
      <c r="J48" s="7">
        <v>126948897025</v>
      </c>
      <c r="K48" s="7">
        <v>0</v>
      </c>
      <c r="L48" s="7">
        <v>0</v>
      </c>
      <c r="M48" s="7">
        <v>126948897025</v>
      </c>
      <c r="N48" s="7">
        <v>68191739968</v>
      </c>
      <c r="O48" s="14">
        <f t="shared" si="2"/>
        <v>58757157057</v>
      </c>
      <c r="P48" s="7">
        <v>58757157057</v>
      </c>
      <c r="Q48" s="7">
        <v>0</v>
      </c>
      <c r="R48" s="7">
        <v>58757157057</v>
      </c>
      <c r="S48" s="7">
        <v>0</v>
      </c>
      <c r="T48" s="7">
        <v>0</v>
      </c>
      <c r="U48" s="10">
        <f t="shared" si="3"/>
        <v>0</v>
      </c>
      <c r="V48" s="11">
        <f t="shared" si="4"/>
        <v>1</v>
      </c>
      <c r="W48" s="11">
        <f t="shared" si="5"/>
        <v>0</v>
      </c>
      <c r="X48" s="11">
        <f t="shared" si="6"/>
        <v>0</v>
      </c>
      <c r="Y48" s="12"/>
      <c r="Z48" s="13"/>
      <c r="AA48" s="13"/>
    </row>
    <row r="49" spans="1:27" ht="46.5" thickTop="1" thickBot="1" x14ac:dyDescent="0.3">
      <c r="A49" s="5" t="s">
        <v>70</v>
      </c>
      <c r="B49" s="5" t="s">
        <v>76</v>
      </c>
      <c r="C49" s="5" t="s">
        <v>72</v>
      </c>
      <c r="D49" s="5" t="s">
        <v>93</v>
      </c>
      <c r="E49" s="5"/>
      <c r="F49" s="5" t="s">
        <v>22</v>
      </c>
      <c r="G49" s="5" t="s">
        <v>47</v>
      </c>
      <c r="H49" s="5" t="s">
        <v>24</v>
      </c>
      <c r="I49" s="6" t="s">
        <v>94</v>
      </c>
      <c r="J49" s="7">
        <v>2163000000</v>
      </c>
      <c r="K49" s="7">
        <v>0</v>
      </c>
      <c r="L49" s="7">
        <v>0</v>
      </c>
      <c r="M49" s="7">
        <v>2163000000</v>
      </c>
      <c r="N49" s="7">
        <v>0</v>
      </c>
      <c r="O49" s="14">
        <f t="shared" si="2"/>
        <v>2163000000</v>
      </c>
      <c r="P49" s="7">
        <v>0</v>
      </c>
      <c r="Q49" s="7">
        <v>2163000000</v>
      </c>
      <c r="R49" s="7">
        <v>0</v>
      </c>
      <c r="S49" s="7">
        <v>0</v>
      </c>
      <c r="T49" s="7">
        <v>0</v>
      </c>
      <c r="U49" s="10">
        <f t="shared" si="3"/>
        <v>2163000000</v>
      </c>
      <c r="V49" s="11">
        <f t="shared" si="4"/>
        <v>0</v>
      </c>
      <c r="W49" s="11">
        <f t="shared" si="5"/>
        <v>0</v>
      </c>
      <c r="X49" s="11">
        <f t="shared" si="6"/>
        <v>0</v>
      </c>
      <c r="Y49" s="12"/>
      <c r="Z49" s="13"/>
      <c r="AA49" s="13"/>
    </row>
    <row r="50" spans="1:27" ht="91.5" thickTop="1" thickBot="1" x14ac:dyDescent="0.3">
      <c r="A50" s="5" t="s">
        <v>70</v>
      </c>
      <c r="B50" s="5" t="s">
        <v>76</v>
      </c>
      <c r="C50" s="5" t="s">
        <v>72</v>
      </c>
      <c r="D50" s="5" t="s">
        <v>95</v>
      </c>
      <c r="E50" s="5"/>
      <c r="F50" s="5" t="s">
        <v>22</v>
      </c>
      <c r="G50" s="5" t="s">
        <v>47</v>
      </c>
      <c r="H50" s="5" t="s">
        <v>24</v>
      </c>
      <c r="I50" s="6" t="s">
        <v>96</v>
      </c>
      <c r="J50" s="7">
        <v>5181350000</v>
      </c>
      <c r="K50" s="7">
        <v>0</v>
      </c>
      <c r="L50" s="7">
        <v>0</v>
      </c>
      <c r="M50" s="7">
        <v>5181350000</v>
      </c>
      <c r="N50" s="7">
        <v>0</v>
      </c>
      <c r="O50" s="14">
        <f t="shared" si="2"/>
        <v>5181350000</v>
      </c>
      <c r="P50" s="7">
        <v>3780301052</v>
      </c>
      <c r="Q50" s="7">
        <v>1401048948</v>
      </c>
      <c r="R50" s="7">
        <v>722487713</v>
      </c>
      <c r="S50" s="7">
        <v>106997559</v>
      </c>
      <c r="T50" s="7">
        <v>106997559</v>
      </c>
      <c r="U50" s="10">
        <f t="shared" si="3"/>
        <v>4458862287</v>
      </c>
      <c r="V50" s="11">
        <f t="shared" si="4"/>
        <v>0.13944005191697145</v>
      </c>
      <c r="W50" s="11">
        <f t="shared" si="5"/>
        <v>2.0650517529215359E-2</v>
      </c>
      <c r="X50" s="11">
        <f t="shared" si="6"/>
        <v>2.0650517529215359E-2</v>
      </c>
      <c r="Y50" s="12"/>
      <c r="Z50" s="13"/>
      <c r="AA50" s="13"/>
    </row>
    <row r="51" spans="1:27" ht="35.25" thickTop="1" thickBot="1" x14ac:dyDescent="0.3">
      <c r="A51" s="5" t="s">
        <v>70</v>
      </c>
      <c r="B51" s="5" t="s">
        <v>76</v>
      </c>
      <c r="C51" s="5" t="s">
        <v>72</v>
      </c>
      <c r="D51" s="5" t="s">
        <v>97</v>
      </c>
      <c r="E51" s="5"/>
      <c r="F51" s="5" t="s">
        <v>22</v>
      </c>
      <c r="G51" s="5" t="s">
        <v>47</v>
      </c>
      <c r="H51" s="5" t="s">
        <v>24</v>
      </c>
      <c r="I51" s="6" t="s">
        <v>98</v>
      </c>
      <c r="J51" s="7">
        <v>4948478237</v>
      </c>
      <c r="K51" s="7">
        <v>0</v>
      </c>
      <c r="L51" s="7">
        <v>0</v>
      </c>
      <c r="M51" s="7">
        <v>4948478237</v>
      </c>
      <c r="N51" s="7">
        <v>0</v>
      </c>
      <c r="O51" s="14">
        <f t="shared" si="2"/>
        <v>4948478237</v>
      </c>
      <c r="P51" s="7">
        <v>2178488689</v>
      </c>
      <c r="Q51" s="7">
        <v>2769989548</v>
      </c>
      <c r="R51" s="7">
        <v>2074086816</v>
      </c>
      <c r="S51" s="7">
        <v>1522198420</v>
      </c>
      <c r="T51" s="7">
        <v>1485903399</v>
      </c>
      <c r="U51" s="10">
        <f t="shared" si="3"/>
        <v>2874391421</v>
      </c>
      <c r="V51" s="11">
        <f t="shared" si="4"/>
        <v>0.41913629133335523</v>
      </c>
      <c r="W51" s="11">
        <f t="shared" si="5"/>
        <v>0.30760939971776619</v>
      </c>
      <c r="X51" s="11">
        <f t="shared" si="6"/>
        <v>0.30027481739534223</v>
      </c>
      <c r="Y51" s="12"/>
      <c r="Z51" s="13"/>
      <c r="AA51" s="13"/>
    </row>
    <row r="52" spans="1:27" ht="47.25" customHeight="1" thickTop="1" thickBot="1" x14ac:dyDescent="0.3">
      <c r="A52" s="5" t="s">
        <v>70</v>
      </c>
      <c r="B52" s="5" t="s">
        <v>99</v>
      </c>
      <c r="C52" s="5" t="s">
        <v>72</v>
      </c>
      <c r="D52" s="5" t="s">
        <v>100</v>
      </c>
      <c r="E52" s="5"/>
      <c r="F52" s="5" t="s">
        <v>22</v>
      </c>
      <c r="G52" s="5" t="s">
        <v>47</v>
      </c>
      <c r="H52" s="5" t="s">
        <v>24</v>
      </c>
      <c r="I52" s="6" t="s">
        <v>101</v>
      </c>
      <c r="J52" s="7">
        <v>163050000</v>
      </c>
      <c r="K52" s="7">
        <v>0</v>
      </c>
      <c r="L52" s="7">
        <v>0</v>
      </c>
      <c r="M52" s="7">
        <v>163050000</v>
      </c>
      <c r="N52" s="7">
        <v>0</v>
      </c>
      <c r="O52" s="14">
        <f t="shared" si="2"/>
        <v>163050000</v>
      </c>
      <c r="P52" s="7">
        <v>127951686</v>
      </c>
      <c r="Q52" s="7">
        <v>35098314</v>
      </c>
      <c r="R52" s="7">
        <v>73401684</v>
      </c>
      <c r="S52" s="7">
        <v>15708134</v>
      </c>
      <c r="T52" s="7">
        <v>10847118</v>
      </c>
      <c r="U52" s="10">
        <f t="shared" si="3"/>
        <v>89648316</v>
      </c>
      <c r="V52" s="11">
        <f t="shared" si="4"/>
        <v>0.4501789880404784</v>
      </c>
      <c r="W52" s="11">
        <f t="shared" si="5"/>
        <v>9.6339368291934985E-2</v>
      </c>
      <c r="X52" s="11">
        <f t="shared" si="6"/>
        <v>6.6526329346826132E-2</v>
      </c>
      <c r="Y52" s="12"/>
      <c r="Z52" s="13"/>
      <c r="AA52" s="13"/>
    </row>
    <row r="53" spans="1:27" ht="102.75" thickTop="1" thickBot="1" x14ac:dyDescent="0.3">
      <c r="A53" s="5" t="s">
        <v>70</v>
      </c>
      <c r="B53" s="5" t="s">
        <v>99</v>
      </c>
      <c r="C53" s="5" t="s">
        <v>72</v>
      </c>
      <c r="D53" s="5" t="s">
        <v>102</v>
      </c>
      <c r="E53" s="5"/>
      <c r="F53" s="5" t="s">
        <v>22</v>
      </c>
      <c r="G53" s="5" t="s">
        <v>47</v>
      </c>
      <c r="H53" s="5" t="s">
        <v>24</v>
      </c>
      <c r="I53" s="6" t="s">
        <v>103</v>
      </c>
      <c r="J53" s="7">
        <v>300000000</v>
      </c>
      <c r="K53" s="7">
        <v>0</v>
      </c>
      <c r="L53" s="7">
        <v>0</v>
      </c>
      <c r="M53" s="7">
        <v>300000000</v>
      </c>
      <c r="N53" s="7">
        <v>0</v>
      </c>
      <c r="O53" s="14">
        <f t="shared" si="2"/>
        <v>300000000</v>
      </c>
      <c r="P53" s="7">
        <v>292700000</v>
      </c>
      <c r="Q53" s="7">
        <v>7300000</v>
      </c>
      <c r="R53" s="7">
        <v>112700000</v>
      </c>
      <c r="S53" s="7">
        <v>23271305</v>
      </c>
      <c r="T53" s="7">
        <v>15210435</v>
      </c>
      <c r="U53" s="10">
        <f t="shared" si="3"/>
        <v>187300000</v>
      </c>
      <c r="V53" s="11">
        <f t="shared" si="4"/>
        <v>0.37566666666666665</v>
      </c>
      <c r="W53" s="11">
        <f t="shared" si="5"/>
        <v>7.7571016666666673E-2</v>
      </c>
      <c r="X53" s="11">
        <f t="shared" si="6"/>
        <v>5.0701450000000002E-2</v>
      </c>
      <c r="Y53" s="12"/>
      <c r="Z53" s="13"/>
      <c r="AA53" s="13"/>
    </row>
    <row r="54" spans="1:27" ht="69" thickTop="1" thickBot="1" x14ac:dyDescent="0.3">
      <c r="A54" s="5" t="s">
        <v>70</v>
      </c>
      <c r="B54" s="5" t="s">
        <v>99</v>
      </c>
      <c r="C54" s="5" t="s">
        <v>72</v>
      </c>
      <c r="D54" s="5" t="s">
        <v>104</v>
      </c>
      <c r="E54" s="5"/>
      <c r="F54" s="5" t="s">
        <v>22</v>
      </c>
      <c r="G54" s="5" t="s">
        <v>47</v>
      </c>
      <c r="H54" s="5" t="s">
        <v>24</v>
      </c>
      <c r="I54" s="6" t="s">
        <v>105</v>
      </c>
      <c r="J54" s="7">
        <v>144200574</v>
      </c>
      <c r="K54" s="7">
        <v>0</v>
      </c>
      <c r="L54" s="7">
        <v>0</v>
      </c>
      <c r="M54" s="7">
        <v>144200574</v>
      </c>
      <c r="N54" s="7">
        <v>0</v>
      </c>
      <c r="O54" s="14">
        <f t="shared" si="2"/>
        <v>144200574</v>
      </c>
      <c r="P54" s="7">
        <v>70744231.599999994</v>
      </c>
      <c r="Q54" s="7">
        <v>73456342.400000006</v>
      </c>
      <c r="R54" s="7">
        <v>70744231</v>
      </c>
      <c r="S54" s="7">
        <v>15000000</v>
      </c>
      <c r="T54" s="7">
        <v>15000000</v>
      </c>
      <c r="U54" s="10">
        <f t="shared" si="3"/>
        <v>73456343</v>
      </c>
      <c r="V54" s="11">
        <f t="shared" si="4"/>
        <v>0.49059604298107717</v>
      </c>
      <c r="W54" s="11">
        <f t="shared" si="5"/>
        <v>0.10402177733356319</v>
      </c>
      <c r="X54" s="11">
        <f t="shared" si="6"/>
        <v>0.10402177733356319</v>
      </c>
      <c r="Y54" s="12"/>
      <c r="Z54" s="13"/>
      <c r="AA54" s="13"/>
    </row>
    <row r="55" spans="1:27" ht="57" customHeight="1" thickTop="1" thickBot="1" x14ac:dyDescent="0.3">
      <c r="A55" s="5" t="s">
        <v>70</v>
      </c>
      <c r="B55" s="5" t="s">
        <v>106</v>
      </c>
      <c r="C55" s="5" t="s">
        <v>72</v>
      </c>
      <c r="D55" s="5" t="s">
        <v>100</v>
      </c>
      <c r="E55" s="5"/>
      <c r="F55" s="5" t="s">
        <v>22</v>
      </c>
      <c r="G55" s="5" t="s">
        <v>47</v>
      </c>
      <c r="H55" s="5" t="s">
        <v>24</v>
      </c>
      <c r="I55" s="6" t="s">
        <v>107</v>
      </c>
      <c r="J55" s="7">
        <v>2246121120</v>
      </c>
      <c r="K55" s="7">
        <v>0</v>
      </c>
      <c r="L55" s="7">
        <v>0</v>
      </c>
      <c r="M55" s="7">
        <v>2246121120</v>
      </c>
      <c r="N55" s="7">
        <v>0</v>
      </c>
      <c r="O55" s="14">
        <f t="shared" si="2"/>
        <v>2246121120</v>
      </c>
      <c r="P55" s="7">
        <v>2130913670</v>
      </c>
      <c r="Q55" s="7">
        <v>115207450</v>
      </c>
      <c r="R55" s="7">
        <v>920804906</v>
      </c>
      <c r="S55" s="7">
        <v>403275464</v>
      </c>
      <c r="T55" s="7">
        <v>390036305</v>
      </c>
      <c r="U55" s="10">
        <f t="shared" si="3"/>
        <v>1325316214</v>
      </c>
      <c r="V55" s="11">
        <f t="shared" si="4"/>
        <v>0.40995336262186965</v>
      </c>
      <c r="W55" s="11">
        <f t="shared" si="5"/>
        <v>0.17954306221919145</v>
      </c>
      <c r="X55" s="11">
        <f t="shared" si="6"/>
        <v>0.17364883021090155</v>
      </c>
      <c r="Y55" s="12"/>
      <c r="Z55" s="13"/>
      <c r="AA55" s="13"/>
    </row>
    <row r="56" spans="1:27" ht="57.75" thickTop="1" thickBot="1" x14ac:dyDescent="0.3">
      <c r="A56" s="5" t="s">
        <v>70</v>
      </c>
      <c r="B56" s="5" t="s">
        <v>106</v>
      </c>
      <c r="C56" s="5" t="s">
        <v>72</v>
      </c>
      <c r="D56" s="5" t="s">
        <v>102</v>
      </c>
      <c r="E56" s="5"/>
      <c r="F56" s="5" t="s">
        <v>22</v>
      </c>
      <c r="G56" s="5" t="s">
        <v>47</v>
      </c>
      <c r="H56" s="5" t="s">
        <v>24</v>
      </c>
      <c r="I56" s="6" t="s">
        <v>108</v>
      </c>
      <c r="J56" s="7">
        <v>1278000000</v>
      </c>
      <c r="K56" s="7">
        <v>0</v>
      </c>
      <c r="L56" s="7">
        <v>0</v>
      </c>
      <c r="M56" s="7">
        <v>1278000000</v>
      </c>
      <c r="N56" s="7">
        <v>0</v>
      </c>
      <c r="O56" s="14">
        <f t="shared" si="2"/>
        <v>1278000000</v>
      </c>
      <c r="P56" s="7">
        <v>1201903935.7</v>
      </c>
      <c r="Q56" s="7">
        <v>76096064.299999997</v>
      </c>
      <c r="R56" s="7">
        <v>727878831.64999998</v>
      </c>
      <c r="S56" s="7">
        <v>59307234.649999999</v>
      </c>
      <c r="T56" s="7">
        <v>32903643.649999999</v>
      </c>
      <c r="U56" s="10">
        <f t="shared" si="3"/>
        <v>550121168.35000002</v>
      </c>
      <c r="V56" s="11">
        <f t="shared" si="4"/>
        <v>0.56954525168231607</v>
      </c>
      <c r="W56" s="11">
        <f t="shared" si="5"/>
        <v>4.6406286893583726E-2</v>
      </c>
      <c r="X56" s="11">
        <f t="shared" si="6"/>
        <v>2.5746200039123628E-2</v>
      </c>
      <c r="Y56" s="12"/>
      <c r="Z56" s="13"/>
      <c r="AA56" s="13"/>
    </row>
    <row r="57" spans="1:27" ht="27" customHeight="1" thickTop="1" thickBot="1" x14ac:dyDescent="0.3">
      <c r="A57" s="20"/>
      <c r="B57" s="20"/>
      <c r="C57" s="20"/>
      <c r="D57" s="20"/>
      <c r="E57" s="20"/>
      <c r="F57" s="20"/>
      <c r="G57" s="20"/>
      <c r="H57" s="20"/>
      <c r="I57" s="21" t="s">
        <v>115</v>
      </c>
      <c r="J57" s="22">
        <f>+J7+J38</f>
        <v>594759724093</v>
      </c>
      <c r="K57" s="22">
        <f t="shared" ref="K57:T57" si="11">+K7+K38</f>
        <v>26001686000</v>
      </c>
      <c r="L57" s="22">
        <f t="shared" si="11"/>
        <v>1686000</v>
      </c>
      <c r="M57" s="22">
        <f t="shared" si="11"/>
        <v>620759724093</v>
      </c>
      <c r="N57" s="22">
        <f t="shared" si="11"/>
        <v>74191739968</v>
      </c>
      <c r="O57" s="23">
        <f t="shared" si="2"/>
        <v>546567984125</v>
      </c>
      <c r="P57" s="22">
        <f t="shared" si="11"/>
        <v>413378018232.95001</v>
      </c>
      <c r="Q57" s="22">
        <f t="shared" si="11"/>
        <v>133189965892.05</v>
      </c>
      <c r="R57" s="22">
        <f t="shared" si="11"/>
        <v>356470441808.39001</v>
      </c>
      <c r="S57" s="22">
        <f t="shared" si="11"/>
        <v>116737245267.44998</v>
      </c>
      <c r="T57" s="22">
        <f t="shared" si="11"/>
        <v>87234291051.449997</v>
      </c>
      <c r="U57" s="24">
        <f t="shared" si="3"/>
        <v>190097542316.60999</v>
      </c>
      <c r="V57" s="25">
        <f t="shared" si="4"/>
        <v>0.65219780916927128</v>
      </c>
      <c r="W57" s="25">
        <f t="shared" si="5"/>
        <v>0.21358229654511229</v>
      </c>
      <c r="X57" s="25">
        <f t="shared" si="6"/>
        <v>0.15960373381749254</v>
      </c>
      <c r="Y57" s="12"/>
      <c r="Z57" s="13"/>
      <c r="AA57" s="13"/>
    </row>
    <row r="58" spans="1:27" ht="15.75" thickTop="1" x14ac:dyDescent="0.25">
      <c r="A58" s="15" t="s">
        <v>122</v>
      </c>
      <c r="B58" s="15"/>
      <c r="C58" s="15"/>
      <c r="D58" s="15"/>
      <c r="E58" s="15"/>
      <c r="F58" s="15"/>
      <c r="G58" s="15"/>
      <c r="H58" s="15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7"/>
    </row>
    <row r="59" spans="1:27" ht="15.75" customHeight="1" x14ac:dyDescent="0.25">
      <c r="A59" s="16" t="s">
        <v>123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7"/>
    </row>
    <row r="60" spans="1:27" ht="13.5" customHeight="1" x14ac:dyDescent="0.25">
      <c r="A60" s="16" t="s">
        <v>124</v>
      </c>
      <c r="P60" s="16"/>
      <c r="Q60" s="16"/>
      <c r="R60" s="16"/>
      <c r="S60" s="17"/>
    </row>
    <row r="61" spans="1:27" ht="13.5" customHeight="1" x14ac:dyDescent="0.25">
      <c r="A61" s="16" t="s">
        <v>125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1:27" ht="16.5" customHeight="1" x14ac:dyDescent="0.25">
      <c r="A62" s="16" t="s">
        <v>126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</row>
    <row r="63" spans="1:27" ht="35.1" customHeight="1" x14ac:dyDescent="0.25"/>
    <row r="64" spans="1:27" ht="35.1" customHeight="1" x14ac:dyDescent="0.25"/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35.1" customHeight="1" x14ac:dyDescent="0.25"/>
    <row r="74" ht="35.1" customHeight="1" x14ac:dyDescent="0.25"/>
    <row r="83" spans="1:2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2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3"/>
      <c r="W84" s="3"/>
      <c r="X84" s="3"/>
      <c r="Y84" s="3"/>
    </row>
    <row r="85" spans="1:2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3"/>
      <c r="W85" s="3"/>
      <c r="X85" s="3"/>
      <c r="Y85" s="3"/>
    </row>
    <row r="86" spans="1:2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3"/>
      <c r="W86" s="3"/>
      <c r="X86" s="3"/>
      <c r="Y86" s="3"/>
    </row>
    <row r="87" spans="1:2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3"/>
      <c r="W87" s="3"/>
      <c r="X87" s="3"/>
      <c r="Y87" s="3"/>
    </row>
    <row r="88" spans="1:25" x14ac:dyDescent="0.25">
      <c r="P88" s="2"/>
      <c r="Q88" s="2"/>
      <c r="R88" s="2"/>
      <c r="S88" s="2"/>
      <c r="T88" s="2"/>
      <c r="U88" s="2"/>
      <c r="V88" s="3"/>
      <c r="W88" s="3"/>
      <c r="X88" s="3"/>
      <c r="Y88" s="3"/>
    </row>
    <row r="89" spans="1:25" x14ac:dyDescent="0.25">
      <c r="V89" s="4"/>
      <c r="W89" s="4"/>
      <c r="X89" s="4"/>
      <c r="Y89" s="4"/>
    </row>
    <row r="90" spans="1:25" x14ac:dyDescent="0.25">
      <c r="V90" s="4"/>
      <c r="W90" s="4"/>
      <c r="X90" s="4"/>
      <c r="Y90" s="4"/>
    </row>
    <row r="91" spans="1:25" x14ac:dyDescent="0.25">
      <c r="V91" s="4"/>
      <c r="W91" s="4"/>
      <c r="X91" s="4"/>
      <c r="Y91" s="4"/>
    </row>
    <row r="92" spans="1:25" x14ac:dyDescent="0.25">
      <c r="V92" s="4"/>
      <c r="W92" s="4"/>
      <c r="X92" s="4"/>
      <c r="Y92" s="4"/>
    </row>
    <row r="93" spans="1:25" x14ac:dyDescent="0.25">
      <c r="V93" s="4"/>
      <c r="W93" s="4"/>
      <c r="X93" s="4"/>
      <c r="Y93" s="4"/>
    </row>
    <row r="94" spans="1:25" x14ac:dyDescent="0.25">
      <c r="V94" s="4"/>
      <c r="W94" s="4"/>
      <c r="X94" s="4"/>
      <c r="Y94" s="4"/>
    </row>
    <row r="95" spans="1:25" x14ac:dyDescent="0.25">
      <c r="V95" s="4"/>
      <c r="W95" s="4"/>
      <c r="X95" s="4"/>
      <c r="Y95" s="4"/>
    </row>
    <row r="96" spans="1:25" x14ac:dyDescent="0.25">
      <c r="V96" s="4"/>
      <c r="W96" s="4"/>
      <c r="X96" s="4"/>
      <c r="Y96" s="4"/>
    </row>
    <row r="97" spans="22:25" x14ac:dyDescent="0.25">
      <c r="V97" s="4"/>
      <c r="W97" s="4"/>
      <c r="X97" s="4"/>
      <c r="Y97" s="4"/>
    </row>
    <row r="98" spans="22:25" x14ac:dyDescent="0.25">
      <c r="V98" s="4"/>
      <c r="W98" s="4"/>
      <c r="X98" s="4"/>
      <c r="Y98" s="4"/>
    </row>
    <row r="99" spans="22:25" x14ac:dyDescent="0.25">
      <c r="V99" s="4"/>
      <c r="W99" s="4"/>
      <c r="X99" s="4"/>
      <c r="Y99" s="4"/>
    </row>
    <row r="100" spans="22:25" x14ac:dyDescent="0.25">
      <c r="V100" s="4"/>
      <c r="W100" s="4"/>
      <c r="X100" s="4"/>
      <c r="Y100" s="4"/>
    </row>
    <row r="101" spans="22:25" x14ac:dyDescent="0.25">
      <c r="V101" s="4"/>
      <c r="W101" s="4"/>
      <c r="X101" s="4"/>
      <c r="Y101" s="4"/>
    </row>
    <row r="102" spans="22:25" x14ac:dyDescent="0.25">
      <c r="V102" s="4"/>
      <c r="W102" s="4"/>
      <c r="X102" s="4"/>
      <c r="Y102" s="4"/>
    </row>
    <row r="103" spans="22:25" x14ac:dyDescent="0.25">
      <c r="V103" s="4"/>
      <c r="W103" s="4"/>
      <c r="X103" s="4"/>
      <c r="Y103" s="4"/>
    </row>
    <row r="104" spans="22:25" x14ac:dyDescent="0.25">
      <c r="V104" s="4"/>
      <c r="W104" s="4"/>
      <c r="X104" s="4"/>
      <c r="Y104" s="4"/>
    </row>
    <row r="105" spans="22:25" x14ac:dyDescent="0.25">
      <c r="V105" s="4"/>
      <c r="W105" s="4"/>
      <c r="X105" s="4"/>
      <c r="Y105" s="4"/>
    </row>
    <row r="106" spans="22:25" x14ac:dyDescent="0.25">
      <c r="V106" s="4"/>
      <c r="W106" s="4"/>
      <c r="X106" s="4"/>
      <c r="Y106" s="4"/>
    </row>
  </sheetData>
  <mergeCells count="3">
    <mergeCell ref="A2:X2"/>
    <mergeCell ref="A3:X3"/>
    <mergeCell ref="A4:X4"/>
  </mergeCells>
  <printOptions horizontalCentered="1"/>
  <pageMargins left="0.39370078740157483" right="0" top="0.78740157480314965" bottom="0.78740157480314965" header="0.78740157480314965" footer="0.78740157480314965"/>
  <pageSetup paperSize="5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GRAL</vt:lpstr>
      <vt:lpstr>'GESTION GRAL'!Títulos_a_imprimir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2020-04-06T00:06:08Z</cp:lastPrinted>
  <dcterms:created xsi:type="dcterms:W3CDTF">2020-04-01T19:24:21Z</dcterms:created>
  <dcterms:modified xsi:type="dcterms:W3CDTF">2020-04-06T00:14:27Z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