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terno\Documents\TRABAJO PAGINA WEB JULIO 31 DE 2020\PDF\"/>
    </mc:Choice>
  </mc:AlternateContent>
  <bookViews>
    <workbookView xWindow="240" yWindow="120" windowWidth="18060" windowHeight="7050"/>
  </bookViews>
  <sheets>
    <sheet name="GESTION GENERAL" sheetId="1" r:id="rId1"/>
  </sheets>
  <definedNames>
    <definedName name="_xlnm.Print_Titles" localSheetId="0">'GESTION GENERAL'!$6:$6</definedName>
  </definedNames>
  <calcPr calcId="152511"/>
</workbook>
</file>

<file path=xl/calcChain.xml><?xml version="1.0" encoding="utf-8"?>
<calcChain xmlns="http://schemas.openxmlformats.org/spreadsheetml/2006/main">
  <c r="O58" i="1" l="1"/>
  <c r="U58" i="1" s="1"/>
  <c r="O57" i="1"/>
  <c r="X57" i="1" s="1"/>
  <c r="O56" i="1"/>
  <c r="X56" i="1" s="1"/>
  <c r="O55" i="1"/>
  <c r="O54" i="1"/>
  <c r="U54" i="1" s="1"/>
  <c r="O53" i="1"/>
  <c r="X53" i="1" s="1"/>
  <c r="O52" i="1"/>
  <c r="X52" i="1" s="1"/>
  <c r="O51" i="1"/>
  <c r="O50" i="1"/>
  <c r="U50" i="1" s="1"/>
  <c r="O49" i="1"/>
  <c r="X49" i="1" s="1"/>
  <c r="O48" i="1"/>
  <c r="X48" i="1" s="1"/>
  <c r="O47" i="1"/>
  <c r="O46" i="1"/>
  <c r="U46" i="1" s="1"/>
  <c r="O45" i="1"/>
  <c r="V45" i="1" s="1"/>
  <c r="O44" i="1"/>
  <c r="X44" i="1" s="1"/>
  <c r="O43" i="1"/>
  <c r="U43" i="1" s="1"/>
  <c r="O42" i="1"/>
  <c r="V42" i="1" s="1"/>
  <c r="O41" i="1"/>
  <c r="X41" i="1" s="1"/>
  <c r="O40" i="1"/>
  <c r="O38" i="1"/>
  <c r="V38" i="1" s="1"/>
  <c r="O37" i="1"/>
  <c r="O35" i="1"/>
  <c r="X35" i="1" s="1"/>
  <c r="O34" i="1"/>
  <c r="O33" i="1"/>
  <c r="U33" i="1" s="1"/>
  <c r="O32" i="1"/>
  <c r="V32" i="1" s="1"/>
  <c r="O31" i="1"/>
  <c r="X31" i="1" s="1"/>
  <c r="O30" i="1"/>
  <c r="O29" i="1"/>
  <c r="U29" i="1" s="1"/>
  <c r="O28" i="1"/>
  <c r="V28" i="1" s="1"/>
  <c r="O27" i="1"/>
  <c r="X27" i="1" s="1"/>
  <c r="O26" i="1"/>
  <c r="O25" i="1"/>
  <c r="U25" i="1" s="1"/>
  <c r="O24" i="1"/>
  <c r="V24" i="1" s="1"/>
  <c r="O23" i="1"/>
  <c r="X23" i="1" s="1"/>
  <c r="O22" i="1"/>
  <c r="O21" i="1"/>
  <c r="U21" i="1" s="1"/>
  <c r="O20" i="1"/>
  <c r="V20" i="1" s="1"/>
  <c r="O19" i="1"/>
  <c r="X19" i="1" s="1"/>
  <c r="O18" i="1"/>
  <c r="O17" i="1"/>
  <c r="U17" i="1" s="1"/>
  <c r="O16" i="1"/>
  <c r="V16" i="1" s="1"/>
  <c r="O14" i="1"/>
  <c r="X14" i="1" s="1"/>
  <c r="O13" i="1"/>
  <c r="O11" i="1"/>
  <c r="U11" i="1" s="1"/>
  <c r="O10" i="1"/>
  <c r="V10" i="1" s="1"/>
  <c r="O9" i="1"/>
  <c r="X9" i="1" s="1"/>
  <c r="T8" i="1"/>
  <c r="S8" i="1"/>
  <c r="R8" i="1"/>
  <c r="Q8" i="1"/>
  <c r="P8" i="1"/>
  <c r="N8" i="1"/>
  <c r="M8" i="1"/>
  <c r="L8" i="1"/>
  <c r="K8" i="1"/>
  <c r="J8" i="1"/>
  <c r="T12" i="1"/>
  <c r="S12" i="1"/>
  <c r="R12" i="1"/>
  <c r="Q12" i="1"/>
  <c r="P12" i="1"/>
  <c r="N12" i="1"/>
  <c r="M12" i="1"/>
  <c r="L12" i="1"/>
  <c r="K12" i="1"/>
  <c r="J12" i="1"/>
  <c r="T15" i="1"/>
  <c r="S15" i="1"/>
  <c r="R15" i="1"/>
  <c r="Q15" i="1"/>
  <c r="P15" i="1"/>
  <c r="N15" i="1"/>
  <c r="M15" i="1"/>
  <c r="L15" i="1"/>
  <c r="K15" i="1"/>
  <c r="J15" i="1"/>
  <c r="T36" i="1"/>
  <c r="S36" i="1"/>
  <c r="R36" i="1"/>
  <c r="Q36" i="1"/>
  <c r="P36" i="1"/>
  <c r="N36" i="1"/>
  <c r="M36" i="1"/>
  <c r="L36" i="1"/>
  <c r="K36" i="1"/>
  <c r="J36" i="1"/>
  <c r="T39" i="1"/>
  <c r="S39" i="1"/>
  <c r="R39" i="1"/>
  <c r="Q39" i="1"/>
  <c r="P39" i="1"/>
  <c r="N39" i="1"/>
  <c r="M39" i="1"/>
  <c r="L39" i="1"/>
  <c r="K39" i="1"/>
  <c r="J39" i="1"/>
  <c r="U14" i="1" l="1"/>
  <c r="O36" i="1"/>
  <c r="U36" i="1" s="1"/>
  <c r="U35" i="1"/>
  <c r="U27" i="1"/>
  <c r="U48" i="1"/>
  <c r="U19" i="1"/>
  <c r="U44" i="1"/>
  <c r="U9" i="1"/>
  <c r="U31" i="1"/>
  <c r="U52" i="1"/>
  <c r="O15" i="1"/>
  <c r="U15" i="1" s="1"/>
  <c r="U57" i="1"/>
  <c r="O8" i="1"/>
  <c r="U8" i="1" s="1"/>
  <c r="U23" i="1"/>
  <c r="U41" i="1"/>
  <c r="W53" i="1"/>
  <c r="V9" i="1"/>
  <c r="V14" i="1"/>
  <c r="V19" i="1"/>
  <c r="V23" i="1"/>
  <c r="V27" i="1"/>
  <c r="V31" i="1"/>
  <c r="V35" i="1"/>
  <c r="V41" i="1"/>
  <c r="V44" i="1"/>
  <c r="V48" i="1"/>
  <c r="V52" i="1"/>
  <c r="V57" i="1"/>
  <c r="V36" i="1"/>
  <c r="U10" i="1"/>
  <c r="U16" i="1"/>
  <c r="U20" i="1"/>
  <c r="U24" i="1"/>
  <c r="U28" i="1"/>
  <c r="U32" i="1"/>
  <c r="U38" i="1"/>
  <c r="U42" i="1"/>
  <c r="U45" i="1"/>
  <c r="U49" i="1"/>
  <c r="U53" i="1"/>
  <c r="U56" i="1"/>
  <c r="W57" i="1"/>
  <c r="V49" i="1"/>
  <c r="V53" i="1"/>
  <c r="V56" i="1"/>
  <c r="M7" i="1"/>
  <c r="M59" i="1" s="1"/>
  <c r="R7" i="1"/>
  <c r="K7" i="1"/>
  <c r="K59" i="1" s="1"/>
  <c r="P7" i="1"/>
  <c r="P59" i="1" s="1"/>
  <c r="T7" i="1"/>
  <c r="X13" i="1"/>
  <c r="W13" i="1"/>
  <c r="X18" i="1"/>
  <c r="W18" i="1"/>
  <c r="X22" i="1"/>
  <c r="W22" i="1"/>
  <c r="X26" i="1"/>
  <c r="W26" i="1"/>
  <c r="X30" i="1"/>
  <c r="W30" i="1"/>
  <c r="X34" i="1"/>
  <c r="W34" i="1"/>
  <c r="X40" i="1"/>
  <c r="W40" i="1"/>
  <c r="X47" i="1"/>
  <c r="W47" i="1"/>
  <c r="X51" i="1"/>
  <c r="W51" i="1"/>
  <c r="V51" i="1"/>
  <c r="X55" i="1"/>
  <c r="W55" i="1"/>
  <c r="V55" i="1"/>
  <c r="U18" i="1"/>
  <c r="U22" i="1"/>
  <c r="U26" i="1"/>
  <c r="U30" i="1"/>
  <c r="U34" i="1"/>
  <c r="U40" i="1"/>
  <c r="U47" i="1"/>
  <c r="W36" i="1"/>
  <c r="V18" i="1"/>
  <c r="V22" i="1"/>
  <c r="V26" i="1"/>
  <c r="V30" i="1"/>
  <c r="V34" i="1"/>
  <c r="V40" i="1"/>
  <c r="X36" i="1"/>
  <c r="X10" i="1"/>
  <c r="W10" i="1"/>
  <c r="X16" i="1"/>
  <c r="W16" i="1"/>
  <c r="X20" i="1"/>
  <c r="W20" i="1"/>
  <c r="X24" i="1"/>
  <c r="W24" i="1"/>
  <c r="X28" i="1"/>
  <c r="W28" i="1"/>
  <c r="X32" i="1"/>
  <c r="W32" i="1"/>
  <c r="X37" i="1"/>
  <c r="W37" i="1"/>
  <c r="X42" i="1"/>
  <c r="W42" i="1"/>
  <c r="X45" i="1"/>
  <c r="W45" i="1"/>
  <c r="U13" i="1"/>
  <c r="U37" i="1"/>
  <c r="U55" i="1"/>
  <c r="V47" i="1"/>
  <c r="O39" i="1"/>
  <c r="U39" i="1" s="1"/>
  <c r="L7" i="1"/>
  <c r="L59" i="1" s="1"/>
  <c r="Q7" i="1"/>
  <c r="Q59" i="1" s="1"/>
  <c r="J7" i="1"/>
  <c r="J59" i="1" s="1"/>
  <c r="S7" i="1"/>
  <c r="X11" i="1"/>
  <c r="W11" i="1"/>
  <c r="X17" i="1"/>
  <c r="W17" i="1"/>
  <c r="X21" i="1"/>
  <c r="W21" i="1"/>
  <c r="X25" i="1"/>
  <c r="W25" i="1"/>
  <c r="X29" i="1"/>
  <c r="W29" i="1"/>
  <c r="X33" i="1"/>
  <c r="W33" i="1"/>
  <c r="X38" i="1"/>
  <c r="W38" i="1"/>
  <c r="X43" i="1"/>
  <c r="W43" i="1"/>
  <c r="X46" i="1"/>
  <c r="W46" i="1"/>
  <c r="X50" i="1"/>
  <c r="W50" i="1"/>
  <c r="V50" i="1"/>
  <c r="X54" i="1"/>
  <c r="W54" i="1"/>
  <c r="V54" i="1"/>
  <c r="X58" i="1"/>
  <c r="W58" i="1"/>
  <c r="V58" i="1"/>
  <c r="V11" i="1"/>
  <c r="V13" i="1"/>
  <c r="V17" i="1"/>
  <c r="V21" i="1"/>
  <c r="V25" i="1"/>
  <c r="V29" i="1"/>
  <c r="V33" i="1"/>
  <c r="V37" i="1"/>
  <c r="V43" i="1"/>
  <c r="V46" i="1"/>
  <c r="U51" i="1"/>
  <c r="W9" i="1"/>
  <c r="W14" i="1"/>
  <c r="W19" i="1"/>
  <c r="W23" i="1"/>
  <c r="W27" i="1"/>
  <c r="W31" i="1"/>
  <c r="W35" i="1"/>
  <c r="W41" i="1"/>
  <c r="W44" i="1"/>
  <c r="W48" i="1"/>
  <c r="W49" i="1"/>
  <c r="W52" i="1"/>
  <c r="W56" i="1"/>
  <c r="O12" i="1"/>
  <c r="U12" i="1" s="1"/>
  <c r="N7" i="1"/>
  <c r="N59" i="1" s="1"/>
  <c r="W8" i="1" l="1"/>
  <c r="X8" i="1"/>
  <c r="W15" i="1"/>
  <c r="X15" i="1"/>
  <c r="V15" i="1"/>
  <c r="V8" i="1"/>
  <c r="R59" i="1"/>
  <c r="X12" i="1"/>
  <c r="T59" i="1"/>
  <c r="W12" i="1"/>
  <c r="S59" i="1"/>
  <c r="V12" i="1"/>
  <c r="X39" i="1"/>
  <c r="W39" i="1"/>
  <c r="V39" i="1"/>
  <c r="O7" i="1"/>
  <c r="X7" i="1" s="1"/>
  <c r="W7" i="1" l="1"/>
  <c r="V7" i="1"/>
  <c r="O59" i="1"/>
  <c r="U59" i="1" s="1"/>
  <c r="U7" i="1"/>
  <c r="V59" i="1" l="1"/>
  <c r="X59" i="1"/>
  <c r="W59" i="1"/>
</calcChain>
</file>

<file path=xl/sharedStrings.xml><?xml version="1.0" encoding="utf-8"?>
<sst xmlns="http://schemas.openxmlformats.org/spreadsheetml/2006/main" count="454" uniqueCount="136">
  <si>
    <t/>
  </si>
  <si>
    <t>TIPO</t>
  </si>
  <si>
    <t>CTA</t>
  </si>
  <si>
    <t>SUB
CTA</t>
  </si>
  <si>
    <t>OBJ</t>
  </si>
  <si>
    <t>ORD</t>
  </si>
  <si>
    <t>FUENTE</t>
  </si>
  <si>
    <t>REC</t>
  </si>
  <si>
    <t>SIT</t>
  </si>
  <si>
    <t>DESCRIPCION</t>
  </si>
  <si>
    <t>APR. INICIAL</t>
  </si>
  <si>
    <t>APR. ADICIONADA</t>
  </si>
  <si>
    <t>APR. REDUCIDA</t>
  </si>
  <si>
    <t>APR. VIGENTE</t>
  </si>
  <si>
    <t>APR BLOQUEADA</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</si>
  <si>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</si>
  <si>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</si>
  <si>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</si>
  <si>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</si>
  <si>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</si>
  <si>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</si>
  <si>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</si>
  <si>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</si>
  <si>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</si>
  <si>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</si>
  <si>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</si>
  <si>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</si>
  <si>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</si>
  <si>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</si>
  <si>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</si>
  <si>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</si>
  <si>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</si>
  <si>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</si>
  <si>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AUTONOMO FIDEICOMISO DE PROMOCION DE EXPORTACIONES - PROEXPORT. ARTICULO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</si>
  <si>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</si>
  <si>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</si>
  <si>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</si>
  <si>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</si>
  <si>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</si>
  <si>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</si>
  <si>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</si>
  <si>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</si>
  <si>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</si>
  <si>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</si>
  <si>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082</t>
  </si>
  <si>
    <t>54</t>
  </si>
  <si>
    <t xml:space="preserve">FONDO DE MITIGACIÓN DE EMERGENCIAS - FOME </t>
  </si>
  <si>
    <t>04</t>
  </si>
  <si>
    <t>028</t>
  </si>
  <si>
    <t>RECURSOS A BANCOLDEX</t>
  </si>
  <si>
    <t>11</t>
  </si>
  <si>
    <t>SSF</t>
  </si>
  <si>
    <t>029</t>
  </si>
  <si>
    <t>RECURSOS AL FONDO FILMICO COLOMBIA (FFC) - LEY 1556 DE 2012</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</si>
  <si>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</si>
  <si>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</si>
  <si>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</si>
  <si>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</si>
  <si>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</si>
  <si>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</si>
  <si>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</si>
  <si>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</si>
  <si>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</si>
  <si>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</si>
  <si>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</si>
  <si>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</si>
  <si>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</si>
  <si>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</si>
  <si>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</si>
  <si>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</si>
  <si>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</si>
  <si>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</si>
  <si>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</si>
  <si>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</si>
  <si>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</si>
  <si>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</si>
  <si>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</si>
  <si>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</si>
  <si>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</si>
  <si>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</si>
  <si>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</si>
  <si>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IMPLEMENTACIÓN DE PROCESOS DE DESARROLLO ECONÓMICO LOCAL PARA LA COMPETITIVIDAD ESTRATÉGICA NACIONAL</t>
  </si>
  <si>
    <t>15</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</si>
  <si>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</si>
  <si>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</si>
  <si>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</si>
  <si>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</si>
  <si>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</si>
  <si>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</si>
  <si>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</si>
  <si>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</si>
  <si>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</si>
  <si>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</si>
  <si>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</si>
  <si>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</si>
  <si>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</si>
  <si>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</si>
  <si>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</si>
  <si>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</si>
  <si>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</si>
  <si>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</si>
  <si>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</si>
  <si>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</si>
  <si>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</si>
  <si>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</si>
  <si>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</si>
  <si>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</si>
  <si>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</si>
  <si>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</si>
  <si>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</si>
  <si>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</si>
  <si>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</si>
  <si>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</si>
  <si>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</si>
  <si>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</si>
  <si>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ADQUISICION DE BIENES SERVICIOS</t>
  </si>
  <si>
    <t>TRANSFERENCIAS CORRIENTES</t>
  </si>
  <si>
    <t>GASTOS DE INVERSION</t>
  </si>
  <si>
    <t>TOTAL PRESUPUESTO A+C</t>
  </si>
  <si>
    <t>GASTOS POR TRIBUTOS, MULTAS, SANCIONES E INTERESES DE MORA</t>
  </si>
  <si>
    <t>APR. VIGENTE DESPUES DE BLOQUEOS</t>
  </si>
  <si>
    <t>APROPIACION SIN COMPROMETER</t>
  </si>
  <si>
    <t>MINISTERIO DE COMERCIO INDUSTRIA Y TURISMO</t>
  </si>
  <si>
    <t>INFORME PRESUPUESTAL ACUMULADO CON CORTE AL 31 DE JULIO DE 2020</t>
  </si>
  <si>
    <t>UNIDAD EJECUTORA  350101-000 GESTIÒN GENERAL</t>
  </si>
  <si>
    <t>FECHA DE GENERACION : AGOSTO 3 DE 2020</t>
  </si>
  <si>
    <r>
      <rPr>
        <b/>
        <sz val="8"/>
        <color rgb="FF000000"/>
        <rFont val="Arial"/>
        <family val="2"/>
      </rPr>
      <t>Fuente</t>
    </r>
    <r>
      <rPr>
        <sz val="8"/>
        <color rgb="FF000000"/>
        <rFont val="Arial"/>
        <family val="2"/>
      </rPr>
      <t xml:space="preserve"> : Sistema Integrado de Información Financiera SIIF Nación </t>
    </r>
  </si>
  <si>
    <r>
      <rPr>
        <b/>
        <sz val="8"/>
        <rFont val="Arial"/>
        <family val="2"/>
      </rPr>
      <t>Nota No. 1</t>
    </r>
    <r>
      <rPr>
        <sz val="8"/>
        <rFont val="Arial"/>
        <family val="2"/>
      </rPr>
      <t xml:space="preserve"> : Ley  No. 2008 del 27 de diciembre de 2019 " Por la cual se decreta el presupuesto de rentas y recursos de capital y ley de apropiaciones para la vigencia fiscal del 1° de Enero al 31 de diciembre de 2020" </t>
    </r>
  </si>
  <si>
    <r>
      <rPr>
        <b/>
        <sz val="8"/>
        <rFont val="Arial"/>
        <family val="2"/>
      </rPr>
      <t>Nota No. 2</t>
    </r>
    <r>
      <rPr>
        <sz val="8"/>
        <rFont val="Arial"/>
        <family val="2"/>
      </rPr>
      <t xml:space="preserve"> : Decreto No. 2411 del 30 de diciembre de 2019" Por la cual se liquida el presupuesto General de la Nación para la vigencia fiscal de 2020, se detallan las apropiaciones y se clasifican y definen los gastos"</t>
    </r>
  </si>
  <si>
    <r>
      <rPr>
        <b/>
        <sz val="8"/>
        <rFont val="Arial"/>
        <family val="2"/>
      </rPr>
      <t>Nota No. 3</t>
    </r>
    <r>
      <rPr>
        <sz val="8"/>
        <rFont val="Arial"/>
        <family val="2"/>
      </rPr>
      <t xml:space="preserve"> : Resoluciòn No. 0861 del 16 marzo de 2020.  Por la cual se efectùa una distribuciòn en el presupuesto de Gastos de Funcionamiento del Ministerio de Hacienda y Crèdito Pùblico para la vigencia fiscal de 2020.</t>
    </r>
  </si>
  <si>
    <r>
      <rPr>
        <b/>
        <sz val="8"/>
        <rFont val="Arial"/>
        <family val="2"/>
      </rPr>
      <t>Nota No. 4</t>
    </r>
    <r>
      <rPr>
        <sz val="8"/>
        <rFont val="Arial"/>
        <family val="2"/>
      </rPr>
      <t xml:space="preserve"> : Resoluciòn No. 0943 del 26 marzo de 2020.  Por la cual se efectùa una distribuciòn en el presupuesto de Gastos de Funcionamiento del Ministerio de Hacienda y Crèdito Pùblico para la vigencia fiscal de 2020.</t>
    </r>
  </si>
  <si>
    <r>
      <rPr>
        <b/>
        <sz val="8"/>
        <rFont val="Arial"/>
        <family val="2"/>
      </rPr>
      <t>Nota No. 5</t>
    </r>
    <r>
      <rPr>
        <sz val="8"/>
        <rFont val="Arial"/>
        <family val="2"/>
      </rPr>
      <t xml:space="preserve"> : Resoluciòn No. 080 del 13 de abril  de 2020.  Por la cual se efectùa una distribuciòn del presupuesto de Inversiòn contenida en el anexo del Decreto de Liquidaciòn del Presupuesto General de la Naciòn para la vigencia fiscal  2020.</t>
    </r>
  </si>
  <si>
    <r>
      <rPr>
        <b/>
        <sz val="8"/>
        <rFont val="Arial"/>
        <family val="2"/>
      </rPr>
      <t>Nota No. 6</t>
    </r>
    <r>
      <rPr>
        <sz val="8"/>
        <rFont val="Arial"/>
        <family val="2"/>
      </rPr>
      <t xml:space="preserve"> : Resoluciòn No. 1082 del 06 de mayo de 2020.  Por la cual se efectùa una distribuciòn en el presupuesto de Gastos de Funcionamiento del Ministerio de Hacienda y Crèdito Pùblico para la vigencia fiscal de 2020.</t>
    </r>
  </si>
  <si>
    <t>COMP/ APR</t>
  </si>
  <si>
    <t>OBLIG/ APR</t>
  </si>
  <si>
    <t>PAGO/ APR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</si>
</sst>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240A]&quot;$&quot;\ #,##0.00;\-&quot;$&quot;\ #,##0.00"/>
    <numFmt numFmtId="165" formatCode="#,##0.00_ ;\-#,##0.00\ "/>
    <numFmt numFmtId="166" formatCode="[$-1240A]&quot;$&quot;\ #,##0.00;\(&quot;$&quot;\ #,##0.00\)"/>
  </numFmts>
  <fonts count="14"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b/>
      <sz val="8"/>
      <color rgb="FF000000"/>
      <name val="Arial"/>
      <family val="2"/>
    </font>
    <font>
      <sz val="8"/>
      <name val="Arial"/>
      <family val="2"/>
    </font>
    <font>
      <b/>
      <sz val="8"/>
      <color theme="0"/>
      <name val="Arial"/>
      <family val="2"/>
    </font>
    <font>
      <sz val="8"/>
      <color theme="0"/>
      <name val="Arial"/>
      <family val="2"/>
    </font>
    <font>
      <b/>
      <sz val="8"/>
      <name val="Arial"/>
      <family val="2"/>
    </font>
    <font>
      <sz val="11"/>
      <name val="Arial"/>
      <family val="2"/>
    </font>
    <font>
      <sz val="11"/>
      <name val="Arial Narrow"/>
      <family val="2"/>
    </font>
    <font>
      <b/>
      <sz val="11"/>
      <color rgb="FF000000"/>
      <name val="Arial Narrow"/>
      <family val="2"/>
    </font>
    <font>
      <b/>
      <sz val="7"/>
      <color theme="0"/>
      <name val="Arial"/>
      <family val="2"/>
    </font>
    <font>
      <b/>
      <sz val="7"/>
      <name val="Arial"/>
      <family val="2"/>
    </font>
  </fonts>
  <fills count="4">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s>
  <borders count="2">
    <border>
      <left/>
      <right/>
      <top/>
      <bottom/>
      <diagonal/>
    </border>
    <border>
      <left style="medium">
        <color rgb="FFD3D3D3"/>
      </left>
      <right style="medium">
        <color rgb="FFD3D3D3"/>
      </right>
      <top style="medium">
        <color rgb="FFD3D3D3"/>
      </top>
      <bottom style="medium">
        <color rgb="FFD3D3D3"/>
      </bottom>
      <diagonal/>
    </border>
  </borders>
  <cellStyleXfs count="1">
    <xf numFmtId="0" fontId="0" fillId="0" borderId="0"/>
  </cellStyleXfs>
  <cellXfs count="34">
    <xf numFmtId="0" fontId="1" fillId="0" borderId="0" xfId="0" applyFont="1" applyFill="1" applyBorder="1"/>
    <xf numFmtId="0" fontId="2" fillId="0" borderId="0" xfId="0" applyNumberFormat="1" applyFont="1" applyFill="1" applyBorder="1" applyAlignment="1">
      <alignment horizontal="center" vertical="center" wrapText="1" readingOrder="1"/>
    </xf>
    <xf numFmtId="10" fontId="1" fillId="0" borderId="0" xfId="0" applyNumberFormat="1" applyFont="1" applyFill="1" applyBorder="1"/>
    <xf numFmtId="10" fontId="1" fillId="0" borderId="0" xfId="0" applyNumberFormat="1" applyFont="1" applyFill="1" applyBorder="1" applyAlignment="1">
      <alignment horizontal="right" vertical="center" wrapText="1"/>
    </xf>
    <xf numFmtId="0" fontId="6" fillId="2" borderId="1" xfId="0" applyNumberFormat="1" applyFont="1" applyFill="1" applyBorder="1" applyAlignment="1">
      <alignment horizontal="center" vertical="center" wrapText="1" readingOrder="1"/>
    </xf>
    <xf numFmtId="0" fontId="7" fillId="2" borderId="1" xfId="0" applyFont="1" applyFill="1" applyBorder="1" applyAlignment="1">
      <alignment horizontal="centerContinuous" vertical="center" wrapText="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165" fontId="5" fillId="0" borderId="1" xfId="0" applyNumberFormat="1" applyFont="1" applyFill="1" applyBorder="1" applyAlignment="1">
      <alignment horizontal="right" vertical="center" wrapText="1"/>
    </xf>
    <xf numFmtId="10" fontId="5" fillId="0" borderId="1" xfId="0" applyNumberFormat="1" applyFont="1" applyFill="1" applyBorder="1" applyAlignment="1">
      <alignment horizontal="right" vertical="center" wrapText="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0" fontId="5" fillId="0" borderId="0" xfId="0" applyFont="1" applyFill="1" applyBorder="1"/>
    <xf numFmtId="165" fontId="3" fillId="0" borderId="1" xfId="0" applyNumberFormat="1" applyFont="1" applyFill="1" applyBorder="1" applyAlignment="1">
      <alignment horizontal="right" vertical="center" wrapText="1" readingOrder="1"/>
    </xf>
    <xf numFmtId="0" fontId="3" fillId="0" borderId="0" xfId="0" applyFont="1" applyFill="1"/>
    <xf numFmtId="166" fontId="3" fillId="0" borderId="0" xfId="0" applyNumberFormat="1" applyFont="1" applyFill="1" applyBorder="1" applyAlignment="1">
      <alignment horizontal="right" vertical="center" wrapText="1" readingOrder="1"/>
    </xf>
    <xf numFmtId="4" fontId="3" fillId="0" borderId="0" xfId="0" applyNumberFormat="1" applyFont="1" applyFill="1" applyBorder="1" applyAlignment="1">
      <alignment horizontal="right" vertical="center" wrapText="1" readingOrder="1"/>
    </xf>
    <xf numFmtId="0" fontId="9" fillId="0" borderId="0" xfId="0" applyFont="1" applyFill="1" applyBorder="1"/>
    <xf numFmtId="0" fontId="9" fillId="0" borderId="0" xfId="0" applyFont="1" applyFill="1" applyBorder="1" applyAlignment="1">
      <alignment horizontal="center" vertical="center" wrapText="1"/>
    </xf>
    <xf numFmtId="10" fontId="9" fillId="0" borderId="0" xfId="0"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wrapText="1" readingOrder="1"/>
    </xf>
    <xf numFmtId="0" fontId="4" fillId="3" borderId="1" xfId="0" applyNumberFormat="1" applyFont="1" applyFill="1" applyBorder="1" applyAlignment="1">
      <alignment horizontal="left" vertical="center" wrapText="1" readingOrder="1"/>
    </xf>
    <xf numFmtId="164" fontId="4" fillId="3" borderId="1" xfId="0" applyNumberFormat="1" applyFont="1" applyFill="1" applyBorder="1" applyAlignment="1">
      <alignment horizontal="right" vertical="center" wrapText="1" readingOrder="1"/>
    </xf>
    <xf numFmtId="165" fontId="4" fillId="3" borderId="1" xfId="0" applyNumberFormat="1" applyFont="1" applyFill="1" applyBorder="1" applyAlignment="1">
      <alignment horizontal="right" vertical="center" wrapText="1" readingOrder="1"/>
    </xf>
    <xf numFmtId="165" fontId="8" fillId="3" borderId="1" xfId="0" applyNumberFormat="1" applyFont="1" applyFill="1" applyBorder="1" applyAlignment="1">
      <alignment horizontal="right" vertical="center" wrapText="1"/>
    </xf>
    <xf numFmtId="10" fontId="8" fillId="3" borderId="1" xfId="0" applyNumberFormat="1" applyFont="1" applyFill="1" applyBorder="1" applyAlignment="1">
      <alignment horizontal="right" vertical="center" wrapText="1"/>
    </xf>
    <xf numFmtId="165" fontId="4" fillId="0" borderId="1" xfId="0" applyNumberFormat="1" applyFont="1" applyFill="1" applyBorder="1" applyAlignment="1">
      <alignment horizontal="right" vertical="center" wrapText="1" readingOrder="1"/>
    </xf>
    <xf numFmtId="165" fontId="8" fillId="0" borderId="1" xfId="0" applyNumberFormat="1" applyFont="1" applyFill="1" applyBorder="1" applyAlignment="1">
      <alignment horizontal="right" vertical="center" wrapText="1"/>
    </xf>
    <xf numFmtId="10" fontId="8" fillId="0" borderId="1" xfId="0" applyNumberFormat="1" applyFont="1" applyFill="1" applyBorder="1" applyAlignment="1">
      <alignment horizontal="right" vertical="center" wrapText="1"/>
    </xf>
    <xf numFmtId="0" fontId="11" fillId="0" borderId="0" xfId="0" applyNumberFormat="1" applyFont="1" applyFill="1" applyBorder="1" applyAlignment="1">
      <alignment horizontal="center" vertical="center" wrapText="1" readingOrder="1"/>
    </xf>
    <xf numFmtId="0" fontId="10" fillId="0" borderId="0" xfId="0" applyFont="1" applyFill="1" applyBorder="1" applyAlignment="1">
      <alignment horizontal="center" vertical="center" wrapText="1"/>
    </xf>
    <xf numFmtId="0" fontId="12" fillId="2" borderId="1" xfId="0" applyNumberFormat="1" applyFont="1" applyFill="1" applyBorder="1" applyAlignment="1">
      <alignment horizontal="center" vertical="center" wrapText="1" readingOrder="1"/>
    </xf>
    <xf numFmtId="0" fontId="13" fillId="0"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8</xdr:col>
      <xdr:colOff>180975</xdr:colOff>
      <xdr:row>2</xdr:row>
      <xdr:rowOff>128186</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2895600" cy="5282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74"/>
  <sheetViews>
    <sheetView showGridLines="0" tabSelected="1" topLeftCell="N1" workbookViewId="0">
      <selection activeCell="AA12" sqref="AA12"/>
    </sheetView>
  </sheetViews>
  <sheetFormatPr baseColWidth="10" defaultRowHeight="15" x14ac:dyDescent="0.25"/>
  <cols>
    <col min="1" max="1" width="4.140625" customWidth="1"/>
    <col min="2" max="2" width="4.7109375" customWidth="1"/>
    <col min="3" max="3" width="4.5703125" customWidth="1"/>
    <col min="4" max="5" width="5" customWidth="1"/>
    <col min="6" max="6" width="7.28515625" customWidth="1"/>
    <col min="7" max="7" width="4.7109375" customWidth="1"/>
    <col min="8" max="8" width="5.5703125" customWidth="1"/>
    <col min="9" max="9" width="25.140625" customWidth="1"/>
    <col min="10" max="10" width="16.5703125" customWidth="1"/>
    <col min="11" max="11" width="15.7109375" customWidth="1"/>
    <col min="12" max="12" width="13.85546875" customWidth="1"/>
    <col min="13" max="13" width="16.85546875" customWidth="1"/>
    <col min="14" max="15" width="15.7109375" customWidth="1"/>
    <col min="16" max="16" width="16.5703125" customWidth="1"/>
    <col min="17" max="17" width="15.5703125" customWidth="1"/>
    <col min="18" max="18" width="16.28515625" customWidth="1"/>
    <col min="19" max="19" width="16.140625" customWidth="1"/>
    <col min="20" max="20" width="15.85546875" customWidth="1"/>
    <col min="21" max="21" width="15.140625" customWidth="1"/>
    <col min="22" max="22" width="7.85546875" customWidth="1"/>
    <col min="23" max="23" width="7.7109375" customWidth="1"/>
    <col min="24" max="24" width="6.85546875" customWidth="1"/>
  </cols>
  <sheetData>
    <row r="2" spans="1:25" ht="16.5" x14ac:dyDescent="0.25">
      <c r="A2" s="30" t="s">
        <v>122</v>
      </c>
      <c r="B2" s="31"/>
      <c r="C2" s="31"/>
      <c r="D2" s="31"/>
      <c r="E2" s="31"/>
      <c r="F2" s="31"/>
      <c r="G2" s="31"/>
      <c r="H2" s="31"/>
      <c r="I2" s="31"/>
      <c r="J2" s="31"/>
      <c r="K2" s="31"/>
      <c r="L2" s="31"/>
      <c r="M2" s="31"/>
      <c r="N2" s="31"/>
      <c r="O2" s="31"/>
      <c r="P2" s="31"/>
      <c r="Q2" s="31"/>
      <c r="R2" s="31"/>
      <c r="S2" s="31"/>
      <c r="T2" s="31"/>
      <c r="U2" s="31"/>
      <c r="V2" s="31"/>
      <c r="W2" s="31"/>
      <c r="X2" s="31"/>
    </row>
    <row r="3" spans="1:25" ht="16.5" x14ac:dyDescent="0.25">
      <c r="A3" s="30" t="s">
        <v>123</v>
      </c>
      <c r="B3" s="31"/>
      <c r="C3" s="31"/>
      <c r="D3" s="31"/>
      <c r="E3" s="31"/>
      <c r="F3" s="31"/>
      <c r="G3" s="31"/>
      <c r="H3" s="31"/>
      <c r="I3" s="31"/>
      <c r="J3" s="31"/>
      <c r="K3" s="31"/>
      <c r="L3" s="31"/>
      <c r="M3" s="31"/>
      <c r="N3" s="31"/>
      <c r="O3" s="31"/>
      <c r="P3" s="31"/>
      <c r="Q3" s="31"/>
      <c r="R3" s="31"/>
      <c r="S3" s="31"/>
      <c r="T3" s="31"/>
      <c r="U3" s="31"/>
      <c r="V3" s="31"/>
      <c r="W3" s="31"/>
      <c r="X3" s="31"/>
    </row>
    <row r="4" spans="1:25" ht="16.5" x14ac:dyDescent="0.25">
      <c r="A4" s="30" t="s">
        <v>124</v>
      </c>
      <c r="B4" s="31"/>
      <c r="C4" s="31"/>
      <c r="D4" s="31"/>
      <c r="E4" s="31"/>
      <c r="F4" s="31"/>
      <c r="G4" s="31"/>
      <c r="H4" s="31"/>
      <c r="I4" s="31"/>
      <c r="J4" s="31"/>
      <c r="K4" s="31"/>
      <c r="L4" s="31"/>
      <c r="M4" s="31"/>
      <c r="N4" s="31"/>
      <c r="O4" s="31"/>
      <c r="P4" s="31"/>
      <c r="Q4" s="31"/>
      <c r="R4" s="31"/>
      <c r="S4" s="31"/>
      <c r="T4" s="31"/>
      <c r="U4" s="31"/>
      <c r="V4" s="31"/>
      <c r="W4" s="31"/>
      <c r="X4" s="31"/>
    </row>
    <row r="5" spans="1:25" ht="15.75" thickBot="1" x14ac:dyDescent="0.3">
      <c r="A5" s="1" t="s">
        <v>0</v>
      </c>
      <c r="B5" s="1" t="s">
        <v>0</v>
      </c>
      <c r="C5" s="1" t="s">
        <v>0</v>
      </c>
      <c r="D5" s="1" t="s">
        <v>0</v>
      </c>
      <c r="E5" s="1" t="s">
        <v>0</v>
      </c>
      <c r="F5" s="1" t="s">
        <v>0</v>
      </c>
      <c r="G5" s="1" t="s">
        <v>0</v>
      </c>
      <c r="H5" s="1" t="s">
        <v>0</v>
      </c>
      <c r="I5" s="1" t="s">
        <v>0</v>
      </c>
      <c r="J5" s="1" t="s">
        <v>0</v>
      </c>
      <c r="K5" s="1" t="s">
        <v>0</v>
      </c>
      <c r="L5" s="1" t="s">
        <v>0</v>
      </c>
      <c r="M5" s="1" t="s">
        <v>0</v>
      </c>
      <c r="N5" s="1" t="s">
        <v>0</v>
      </c>
      <c r="O5" s="1"/>
      <c r="P5" s="1" t="s">
        <v>0</v>
      </c>
      <c r="Q5" s="1" t="s">
        <v>0</v>
      </c>
      <c r="R5" s="1" t="s">
        <v>0</v>
      </c>
      <c r="S5" s="1" t="s">
        <v>0</v>
      </c>
      <c r="T5" s="1" t="s">
        <v>0</v>
      </c>
      <c r="U5" s="33" t="s">
        <v>125</v>
      </c>
    </row>
    <row r="6" spans="1:25" ht="30.75" customHeight="1" thickBot="1" x14ac:dyDescent="0.3">
      <c r="A6" s="32" t="s">
        <v>1</v>
      </c>
      <c r="B6" s="32" t="s">
        <v>2</v>
      </c>
      <c r="C6" s="32" t="s">
        <v>3</v>
      </c>
      <c r="D6" s="32" t="s">
        <v>4</v>
      </c>
      <c r="E6" s="32" t="s">
        <v>5</v>
      </c>
      <c r="F6" s="32" t="s">
        <v>6</v>
      </c>
      <c r="G6" s="32" t="s">
        <v>7</v>
      </c>
      <c r="H6" s="32" t="s">
        <v>8</v>
      </c>
      <c r="I6" s="4" t="s">
        <v>9</v>
      </c>
      <c r="J6" s="4" t="s">
        <v>10</v>
      </c>
      <c r="K6" s="4" t="s">
        <v>11</v>
      </c>
      <c r="L6" s="4" t="s">
        <v>12</v>
      </c>
      <c r="M6" s="4" t="s">
        <v>13</v>
      </c>
      <c r="N6" s="4" t="s">
        <v>14</v>
      </c>
      <c r="O6" s="4" t="s">
        <v>120</v>
      </c>
      <c r="P6" s="4" t="s">
        <v>15</v>
      </c>
      <c r="Q6" s="4" t="s">
        <v>16</v>
      </c>
      <c r="R6" s="4" t="s">
        <v>17</v>
      </c>
      <c r="S6" s="4" t="s">
        <v>18</v>
      </c>
      <c r="T6" s="4" t="s">
        <v>19</v>
      </c>
      <c r="U6" s="5" t="s">
        <v>121</v>
      </c>
      <c r="V6" s="5" t="s">
        <v>133</v>
      </c>
      <c r="W6" s="5" t="s">
        <v>134</v>
      </c>
      <c r="X6" s="5" t="s">
        <v>135</v>
      </c>
    </row>
    <row r="7" spans="1:25" ht="35.1" customHeight="1" thickBot="1" x14ac:dyDescent="0.3">
      <c r="A7" s="6" t="s">
        <v>20</v>
      </c>
      <c r="B7" s="6"/>
      <c r="C7" s="6"/>
      <c r="D7" s="6"/>
      <c r="E7" s="6"/>
      <c r="F7" s="6"/>
      <c r="G7" s="6"/>
      <c r="H7" s="6"/>
      <c r="I7" s="7" t="s">
        <v>114</v>
      </c>
      <c r="J7" s="27">
        <f>+J8+J12+J15+J36</f>
        <v>378313126000</v>
      </c>
      <c r="K7" s="27">
        <f t="shared" ref="K7:T7" si="0">+K8+K12+K15+K36</f>
        <v>65529536000</v>
      </c>
      <c r="L7" s="27">
        <f t="shared" si="0"/>
        <v>1686000</v>
      </c>
      <c r="M7" s="27">
        <f t="shared" si="0"/>
        <v>443840976000</v>
      </c>
      <c r="N7" s="27">
        <f t="shared" si="0"/>
        <v>6000000000</v>
      </c>
      <c r="O7" s="27">
        <f>+M7-N7</f>
        <v>437840976000</v>
      </c>
      <c r="P7" s="27">
        <f t="shared" si="0"/>
        <v>394674414062.73999</v>
      </c>
      <c r="Q7" s="27">
        <f t="shared" si="0"/>
        <v>43166561937.260002</v>
      </c>
      <c r="R7" s="27">
        <f t="shared" si="0"/>
        <v>368397683526.35004</v>
      </c>
      <c r="S7" s="27">
        <f t="shared" si="0"/>
        <v>279374957689.29999</v>
      </c>
      <c r="T7" s="27">
        <f t="shared" si="0"/>
        <v>265947806673.79999</v>
      </c>
      <c r="U7" s="28">
        <f>+O7-R7</f>
        <v>69443292473.649963</v>
      </c>
      <c r="V7" s="29">
        <f>+R7/O7</f>
        <v>0.84139608606744476</v>
      </c>
      <c r="W7" s="29">
        <f>+S7/O7</f>
        <v>0.63807403373159843</v>
      </c>
      <c r="X7" s="29">
        <f>+T7/O7</f>
        <v>0.60740730368233053</v>
      </c>
      <c r="Y7" s="2"/>
    </row>
    <row r="8" spans="1:25" ht="35.1" customHeight="1" thickBot="1" x14ac:dyDescent="0.3">
      <c r="A8" s="21" t="s">
        <v>20</v>
      </c>
      <c r="B8" s="21"/>
      <c r="C8" s="21"/>
      <c r="D8" s="21"/>
      <c r="E8" s="21"/>
      <c r="F8" s="21"/>
      <c r="G8" s="21"/>
      <c r="H8" s="21"/>
      <c r="I8" s="22" t="s">
        <v>113</v>
      </c>
      <c r="J8" s="23">
        <f>SUM(J9:J11)</f>
        <v>39306521000</v>
      </c>
      <c r="K8" s="23">
        <f t="shared" ref="K8:T8" si="1">SUM(K9:K11)</f>
        <v>0</v>
      </c>
      <c r="L8" s="23">
        <f t="shared" si="1"/>
        <v>0</v>
      </c>
      <c r="M8" s="23">
        <f t="shared" si="1"/>
        <v>39306521000</v>
      </c>
      <c r="N8" s="23">
        <f t="shared" si="1"/>
        <v>0</v>
      </c>
      <c r="O8" s="24">
        <f t="shared" ref="O8:O58" si="2">+M8-N8</f>
        <v>39306521000</v>
      </c>
      <c r="P8" s="23">
        <f t="shared" si="1"/>
        <v>39306521000</v>
      </c>
      <c r="Q8" s="23">
        <f t="shared" si="1"/>
        <v>0</v>
      </c>
      <c r="R8" s="23">
        <f t="shared" si="1"/>
        <v>21934445125.029999</v>
      </c>
      <c r="S8" s="23">
        <f t="shared" si="1"/>
        <v>21649991773.029999</v>
      </c>
      <c r="T8" s="23">
        <f t="shared" si="1"/>
        <v>21649212873.029999</v>
      </c>
      <c r="U8" s="25">
        <f t="shared" ref="U8:U59" si="3">+O8-R8</f>
        <v>17372075874.970001</v>
      </c>
      <c r="V8" s="26">
        <f t="shared" ref="V8:V59" si="4">+R8/O8</f>
        <v>0.55803578050140834</v>
      </c>
      <c r="W8" s="26">
        <f t="shared" ref="W8:W59" si="5">+S8/O8</f>
        <v>0.55079898251564918</v>
      </c>
      <c r="X8" s="26">
        <f t="shared" ref="X8:X59" si="6">+T8/O8</f>
        <v>0.55077916646527936</v>
      </c>
      <c r="Y8" s="2"/>
    </row>
    <row r="9" spans="1:25" ht="35.1" customHeight="1" thickBot="1" x14ac:dyDescent="0.3">
      <c r="A9" s="10" t="s">
        <v>20</v>
      </c>
      <c r="B9" s="10" t="s">
        <v>21</v>
      </c>
      <c r="C9" s="10" t="s">
        <v>21</v>
      </c>
      <c r="D9" s="10" t="s">
        <v>21</v>
      </c>
      <c r="E9" s="10"/>
      <c r="F9" s="10" t="s">
        <v>22</v>
      </c>
      <c r="G9" s="10" t="s">
        <v>23</v>
      </c>
      <c r="H9" s="10" t="s">
        <v>24</v>
      </c>
      <c r="I9" s="11" t="s">
        <v>25</v>
      </c>
      <c r="J9" s="12">
        <v>21684510000</v>
      </c>
      <c r="K9" s="12">
        <v>0</v>
      </c>
      <c r="L9" s="12">
        <v>0</v>
      </c>
      <c r="M9" s="12">
        <v>21684510000</v>
      </c>
      <c r="N9" s="12">
        <v>0</v>
      </c>
      <c r="O9" s="14">
        <f t="shared" si="2"/>
        <v>21684510000</v>
      </c>
      <c r="P9" s="12">
        <v>21684510000</v>
      </c>
      <c r="Q9" s="12">
        <v>0</v>
      </c>
      <c r="R9" s="12">
        <v>12608082578.639999</v>
      </c>
      <c r="S9" s="12">
        <v>12608082578.639999</v>
      </c>
      <c r="T9" s="12">
        <v>12608082578.639999</v>
      </c>
      <c r="U9" s="8">
        <f t="shared" si="3"/>
        <v>9076427421.3600006</v>
      </c>
      <c r="V9" s="9">
        <f t="shared" si="4"/>
        <v>0.58143267146179456</v>
      </c>
      <c r="W9" s="9">
        <f t="shared" si="5"/>
        <v>0.58143267146179456</v>
      </c>
      <c r="X9" s="9">
        <f t="shared" si="6"/>
        <v>0.58143267146179456</v>
      </c>
      <c r="Y9" s="2"/>
    </row>
    <row r="10" spans="1:25" ht="35.1" customHeight="1" thickBot="1" x14ac:dyDescent="0.3">
      <c r="A10" s="10" t="s">
        <v>20</v>
      </c>
      <c r="B10" s="10" t="s">
        <v>21</v>
      </c>
      <c r="C10" s="10" t="s">
        <v>21</v>
      </c>
      <c r="D10" s="10" t="s">
        <v>26</v>
      </c>
      <c r="E10" s="10"/>
      <c r="F10" s="10" t="s">
        <v>22</v>
      </c>
      <c r="G10" s="10" t="s">
        <v>23</v>
      </c>
      <c r="H10" s="10" t="s">
        <v>24</v>
      </c>
      <c r="I10" s="11" t="s">
        <v>27</v>
      </c>
      <c r="J10" s="12">
        <v>7809731000</v>
      </c>
      <c r="K10" s="12">
        <v>0</v>
      </c>
      <c r="L10" s="12">
        <v>0</v>
      </c>
      <c r="M10" s="12">
        <v>7809731000</v>
      </c>
      <c r="N10" s="12">
        <v>0</v>
      </c>
      <c r="O10" s="14">
        <f t="shared" si="2"/>
        <v>7809731000</v>
      </c>
      <c r="P10" s="12">
        <v>7809731000</v>
      </c>
      <c r="Q10" s="12">
        <v>0</v>
      </c>
      <c r="R10" s="12">
        <v>4543956428</v>
      </c>
      <c r="S10" s="12">
        <v>4259503076</v>
      </c>
      <c r="T10" s="12">
        <v>4258724176</v>
      </c>
      <c r="U10" s="8">
        <f t="shared" si="3"/>
        <v>3265774572</v>
      </c>
      <c r="V10" s="9">
        <f t="shared" si="4"/>
        <v>0.58183264289128522</v>
      </c>
      <c r="W10" s="9">
        <f t="shared" si="5"/>
        <v>0.54540970438034297</v>
      </c>
      <c r="X10" s="9">
        <f t="shared" si="6"/>
        <v>0.54530996983122726</v>
      </c>
      <c r="Y10" s="2"/>
    </row>
    <row r="11" spans="1:25" ht="35.1" customHeight="1" thickBot="1" x14ac:dyDescent="0.3">
      <c r="A11" s="10" t="s">
        <v>20</v>
      </c>
      <c r="B11" s="10" t="s">
        <v>21</v>
      </c>
      <c r="C11" s="10" t="s">
        <v>21</v>
      </c>
      <c r="D11" s="10" t="s">
        <v>28</v>
      </c>
      <c r="E11" s="10"/>
      <c r="F11" s="10" t="s">
        <v>22</v>
      </c>
      <c r="G11" s="10" t="s">
        <v>23</v>
      </c>
      <c r="H11" s="10" t="s">
        <v>24</v>
      </c>
      <c r="I11" s="11" t="s">
        <v>29</v>
      </c>
      <c r="J11" s="12">
        <v>9812280000</v>
      </c>
      <c r="K11" s="12">
        <v>0</v>
      </c>
      <c r="L11" s="12">
        <v>0</v>
      </c>
      <c r="M11" s="12">
        <v>9812280000</v>
      </c>
      <c r="N11" s="12">
        <v>0</v>
      </c>
      <c r="O11" s="14">
        <f t="shared" si="2"/>
        <v>9812280000</v>
      </c>
      <c r="P11" s="12">
        <v>9812280000</v>
      </c>
      <c r="Q11" s="12">
        <v>0</v>
      </c>
      <c r="R11" s="12">
        <v>4782406118.3900003</v>
      </c>
      <c r="S11" s="12">
        <v>4782406118.3900003</v>
      </c>
      <c r="T11" s="12">
        <v>4782406118.3900003</v>
      </c>
      <c r="U11" s="8">
        <f t="shared" si="3"/>
        <v>5029873881.6099997</v>
      </c>
      <c r="V11" s="9">
        <f t="shared" si="4"/>
        <v>0.48738989494694407</v>
      </c>
      <c r="W11" s="9">
        <f t="shared" si="5"/>
        <v>0.48738989494694407</v>
      </c>
      <c r="X11" s="9">
        <f t="shared" si="6"/>
        <v>0.48738989494694407</v>
      </c>
      <c r="Y11" s="2"/>
    </row>
    <row r="12" spans="1:25" ht="35.1" customHeight="1" thickBot="1" x14ac:dyDescent="0.3">
      <c r="A12" s="21" t="s">
        <v>20</v>
      </c>
      <c r="B12" s="21"/>
      <c r="C12" s="21"/>
      <c r="D12" s="21"/>
      <c r="E12" s="21"/>
      <c r="F12" s="21"/>
      <c r="G12" s="21"/>
      <c r="H12" s="21"/>
      <c r="I12" s="22" t="s">
        <v>115</v>
      </c>
      <c r="J12" s="23">
        <f>+J13+J14</f>
        <v>19428254000</v>
      </c>
      <c r="K12" s="23">
        <f t="shared" ref="K12:T12" si="7">+K13+K14</f>
        <v>0</v>
      </c>
      <c r="L12" s="23">
        <f t="shared" si="7"/>
        <v>0</v>
      </c>
      <c r="M12" s="23">
        <f t="shared" si="7"/>
        <v>19428254000</v>
      </c>
      <c r="N12" s="23">
        <f t="shared" si="7"/>
        <v>0</v>
      </c>
      <c r="O12" s="24">
        <f t="shared" si="2"/>
        <v>19428254000</v>
      </c>
      <c r="P12" s="23">
        <f t="shared" si="7"/>
        <v>17982564211.779999</v>
      </c>
      <c r="Q12" s="23">
        <f t="shared" si="7"/>
        <v>1445689788.22</v>
      </c>
      <c r="R12" s="23">
        <f t="shared" si="7"/>
        <v>15995130294.459999</v>
      </c>
      <c r="S12" s="23">
        <f t="shared" si="7"/>
        <v>8967043375.7399998</v>
      </c>
      <c r="T12" s="23">
        <f t="shared" si="7"/>
        <v>8630317408.9099998</v>
      </c>
      <c r="U12" s="25">
        <f t="shared" si="3"/>
        <v>3433123705.5400009</v>
      </c>
      <c r="V12" s="26">
        <f t="shared" si="4"/>
        <v>0.82329221629797511</v>
      </c>
      <c r="W12" s="26">
        <f t="shared" si="5"/>
        <v>0.46154653813667457</v>
      </c>
      <c r="X12" s="26">
        <f t="shared" si="6"/>
        <v>0.44421477137935295</v>
      </c>
      <c r="Y12" s="2"/>
    </row>
    <row r="13" spans="1:25" ht="35.1" customHeight="1" thickBot="1" x14ac:dyDescent="0.3">
      <c r="A13" s="10" t="s">
        <v>20</v>
      </c>
      <c r="B13" s="10" t="s">
        <v>26</v>
      </c>
      <c r="C13" s="10" t="s">
        <v>21</v>
      </c>
      <c r="D13" s="10"/>
      <c r="E13" s="10"/>
      <c r="F13" s="10" t="s">
        <v>22</v>
      </c>
      <c r="G13" s="10" t="s">
        <v>23</v>
      </c>
      <c r="H13" s="10" t="s">
        <v>24</v>
      </c>
      <c r="I13" s="11" t="s">
        <v>30</v>
      </c>
      <c r="J13" s="12">
        <v>5150000</v>
      </c>
      <c r="K13" s="12">
        <v>0</v>
      </c>
      <c r="L13" s="12">
        <v>0</v>
      </c>
      <c r="M13" s="12">
        <v>5150000</v>
      </c>
      <c r="N13" s="12">
        <v>0</v>
      </c>
      <c r="O13" s="14">
        <f t="shared" si="2"/>
        <v>5150000</v>
      </c>
      <c r="P13" s="12">
        <v>3100000</v>
      </c>
      <c r="Q13" s="12">
        <v>2050000</v>
      </c>
      <c r="R13" s="12">
        <v>3100000</v>
      </c>
      <c r="S13" s="12">
        <v>3100000</v>
      </c>
      <c r="T13" s="12">
        <v>3100000</v>
      </c>
      <c r="U13" s="8">
        <f t="shared" si="3"/>
        <v>2050000</v>
      </c>
      <c r="V13" s="9">
        <f t="shared" si="4"/>
        <v>0.60194174757281549</v>
      </c>
      <c r="W13" s="9">
        <f t="shared" si="5"/>
        <v>0.60194174757281549</v>
      </c>
      <c r="X13" s="9">
        <f t="shared" si="6"/>
        <v>0.60194174757281549</v>
      </c>
      <c r="Y13" s="2"/>
    </row>
    <row r="14" spans="1:25" ht="35.1" customHeight="1" thickBot="1" x14ac:dyDescent="0.3">
      <c r="A14" s="10" t="s">
        <v>20</v>
      </c>
      <c r="B14" s="10" t="s">
        <v>26</v>
      </c>
      <c r="C14" s="10" t="s">
        <v>26</v>
      </c>
      <c r="D14" s="10"/>
      <c r="E14" s="10"/>
      <c r="F14" s="10" t="s">
        <v>22</v>
      </c>
      <c r="G14" s="10" t="s">
        <v>23</v>
      </c>
      <c r="H14" s="10" t="s">
        <v>24</v>
      </c>
      <c r="I14" s="11" t="s">
        <v>31</v>
      </c>
      <c r="J14" s="12">
        <v>19423104000</v>
      </c>
      <c r="K14" s="12">
        <v>0</v>
      </c>
      <c r="L14" s="12">
        <v>0</v>
      </c>
      <c r="M14" s="12">
        <v>19423104000</v>
      </c>
      <c r="N14" s="12">
        <v>0</v>
      </c>
      <c r="O14" s="14">
        <f t="shared" si="2"/>
        <v>19423104000</v>
      </c>
      <c r="P14" s="12">
        <v>17979464211.779999</v>
      </c>
      <c r="Q14" s="12">
        <v>1443639788.22</v>
      </c>
      <c r="R14" s="12">
        <v>15992030294.459999</v>
      </c>
      <c r="S14" s="12">
        <v>8963943375.7399998</v>
      </c>
      <c r="T14" s="12">
        <v>8627217408.9099998</v>
      </c>
      <c r="U14" s="8">
        <f t="shared" si="3"/>
        <v>3431073705.5400009</v>
      </c>
      <c r="V14" s="9">
        <f t="shared" si="4"/>
        <v>0.82335090696420099</v>
      </c>
      <c r="W14" s="9">
        <f t="shared" si="5"/>
        <v>0.46150931260729489</v>
      </c>
      <c r="X14" s="9">
        <f t="shared" si="6"/>
        <v>0.44417295036416421</v>
      </c>
      <c r="Y14" s="2"/>
    </row>
    <row r="15" spans="1:25" ht="35.1" customHeight="1" thickBot="1" x14ac:dyDescent="0.3">
      <c r="A15" s="21" t="s">
        <v>20</v>
      </c>
      <c r="B15" s="21"/>
      <c r="C15" s="21"/>
      <c r="D15" s="21"/>
      <c r="E15" s="21"/>
      <c r="F15" s="21"/>
      <c r="G15" s="21"/>
      <c r="H15" s="21"/>
      <c r="I15" s="22" t="s">
        <v>116</v>
      </c>
      <c r="J15" s="23">
        <f>SUM(J16:J35)</f>
        <v>307121284000</v>
      </c>
      <c r="K15" s="23">
        <f t="shared" ref="K15:T15" si="8">SUM(K16:K35)</f>
        <v>65529536000</v>
      </c>
      <c r="L15" s="23">
        <f t="shared" si="8"/>
        <v>1686000</v>
      </c>
      <c r="M15" s="23">
        <f t="shared" si="8"/>
        <v>372649134000</v>
      </c>
      <c r="N15" s="23">
        <f t="shared" si="8"/>
        <v>6000000000</v>
      </c>
      <c r="O15" s="24">
        <f t="shared" si="2"/>
        <v>366649134000</v>
      </c>
      <c r="P15" s="23">
        <f t="shared" si="8"/>
        <v>325813049900.96002</v>
      </c>
      <c r="Q15" s="23">
        <f t="shared" si="8"/>
        <v>40836084099.040001</v>
      </c>
      <c r="R15" s="23">
        <f t="shared" si="8"/>
        <v>318896004145.86005</v>
      </c>
      <c r="S15" s="23">
        <f t="shared" si="8"/>
        <v>238686070840.53</v>
      </c>
      <c r="T15" s="23">
        <f t="shared" si="8"/>
        <v>225596424691.85999</v>
      </c>
      <c r="U15" s="25">
        <f t="shared" si="3"/>
        <v>47753129854.139954</v>
      </c>
      <c r="V15" s="26">
        <f t="shared" si="4"/>
        <v>0.86975796360631807</v>
      </c>
      <c r="W15" s="26">
        <f t="shared" si="5"/>
        <v>0.65099313950794713</v>
      </c>
      <c r="X15" s="26">
        <f t="shared" si="6"/>
        <v>0.61529239747736586</v>
      </c>
      <c r="Y15" s="2"/>
    </row>
    <row r="16" spans="1:25" ht="57" thickBot="1" x14ac:dyDescent="0.3">
      <c r="A16" s="10" t="s">
        <v>20</v>
      </c>
      <c r="B16" s="10" t="s">
        <v>28</v>
      </c>
      <c r="C16" s="10" t="s">
        <v>21</v>
      </c>
      <c r="D16" s="10" t="s">
        <v>21</v>
      </c>
      <c r="E16" s="10" t="s">
        <v>32</v>
      </c>
      <c r="F16" s="10" t="s">
        <v>22</v>
      </c>
      <c r="G16" s="10" t="s">
        <v>23</v>
      </c>
      <c r="H16" s="10" t="s">
        <v>24</v>
      </c>
      <c r="I16" s="11" t="s">
        <v>33</v>
      </c>
      <c r="J16" s="12">
        <v>145842798000</v>
      </c>
      <c r="K16" s="12">
        <v>0</v>
      </c>
      <c r="L16" s="12">
        <v>0</v>
      </c>
      <c r="M16" s="12">
        <v>145842798000</v>
      </c>
      <c r="N16" s="12">
        <v>6000000000</v>
      </c>
      <c r="O16" s="14">
        <f t="shared" si="2"/>
        <v>139842798000</v>
      </c>
      <c r="P16" s="12">
        <v>139842798000</v>
      </c>
      <c r="Q16" s="12">
        <v>0</v>
      </c>
      <c r="R16" s="12">
        <v>139842798000</v>
      </c>
      <c r="S16" s="12">
        <v>93600000000</v>
      </c>
      <c r="T16" s="12">
        <v>81900000000</v>
      </c>
      <c r="U16" s="8">
        <f t="shared" si="3"/>
        <v>0</v>
      </c>
      <c r="V16" s="9">
        <f t="shared" si="4"/>
        <v>1</v>
      </c>
      <c r="W16" s="9">
        <f t="shared" si="5"/>
        <v>0.6693229922358962</v>
      </c>
      <c r="X16" s="9">
        <f t="shared" si="6"/>
        <v>0.58565761820640916</v>
      </c>
      <c r="Y16" s="2"/>
    </row>
    <row r="17" spans="1:25" ht="45.75" thickBot="1" x14ac:dyDescent="0.3">
      <c r="A17" s="10" t="s">
        <v>20</v>
      </c>
      <c r="B17" s="10" t="s">
        <v>28</v>
      </c>
      <c r="C17" s="10" t="s">
        <v>26</v>
      </c>
      <c r="D17" s="10" t="s">
        <v>26</v>
      </c>
      <c r="E17" s="10" t="s">
        <v>34</v>
      </c>
      <c r="F17" s="10" t="s">
        <v>22</v>
      </c>
      <c r="G17" s="10" t="s">
        <v>23</v>
      </c>
      <c r="H17" s="10" t="s">
        <v>24</v>
      </c>
      <c r="I17" s="11" t="s">
        <v>35</v>
      </c>
      <c r="J17" s="12">
        <v>48570000</v>
      </c>
      <c r="K17" s="12">
        <v>0</v>
      </c>
      <c r="L17" s="12">
        <v>0</v>
      </c>
      <c r="M17" s="12">
        <v>48570000</v>
      </c>
      <c r="N17" s="12">
        <v>0</v>
      </c>
      <c r="O17" s="14">
        <f t="shared" si="2"/>
        <v>48570000</v>
      </c>
      <c r="P17" s="12">
        <v>0</v>
      </c>
      <c r="Q17" s="12">
        <v>48570000</v>
      </c>
      <c r="R17" s="12">
        <v>0</v>
      </c>
      <c r="S17" s="12">
        <v>0</v>
      </c>
      <c r="T17" s="12">
        <v>0</v>
      </c>
      <c r="U17" s="8">
        <f t="shared" si="3"/>
        <v>48570000</v>
      </c>
      <c r="V17" s="9">
        <f t="shared" si="4"/>
        <v>0</v>
      </c>
      <c r="W17" s="9">
        <f t="shared" si="5"/>
        <v>0</v>
      </c>
      <c r="X17" s="9">
        <f t="shared" si="6"/>
        <v>0</v>
      </c>
      <c r="Y17" s="2"/>
    </row>
    <row r="18" spans="1:25" ht="34.5" thickBot="1" x14ac:dyDescent="0.3">
      <c r="A18" s="10" t="s">
        <v>20</v>
      </c>
      <c r="B18" s="10" t="s">
        <v>28</v>
      </c>
      <c r="C18" s="10" t="s">
        <v>26</v>
      </c>
      <c r="D18" s="10" t="s">
        <v>26</v>
      </c>
      <c r="E18" s="10" t="s">
        <v>36</v>
      </c>
      <c r="F18" s="10" t="s">
        <v>22</v>
      </c>
      <c r="G18" s="10" t="s">
        <v>23</v>
      </c>
      <c r="H18" s="10" t="s">
        <v>24</v>
      </c>
      <c r="I18" s="11" t="s">
        <v>37</v>
      </c>
      <c r="J18" s="12">
        <v>296000000</v>
      </c>
      <c r="K18" s="12">
        <v>0</v>
      </c>
      <c r="L18" s="12">
        <v>0</v>
      </c>
      <c r="M18" s="12">
        <v>296000000</v>
      </c>
      <c r="N18" s="12">
        <v>0</v>
      </c>
      <c r="O18" s="14">
        <f t="shared" si="2"/>
        <v>296000000</v>
      </c>
      <c r="P18" s="12">
        <v>0</v>
      </c>
      <c r="Q18" s="12">
        <v>296000000</v>
      </c>
      <c r="R18" s="12">
        <v>0</v>
      </c>
      <c r="S18" s="12">
        <v>0</v>
      </c>
      <c r="T18" s="12">
        <v>0</v>
      </c>
      <c r="U18" s="8">
        <f t="shared" si="3"/>
        <v>296000000</v>
      </c>
      <c r="V18" s="9">
        <f t="shared" si="4"/>
        <v>0</v>
      </c>
      <c r="W18" s="9">
        <f t="shared" si="5"/>
        <v>0</v>
      </c>
      <c r="X18" s="9">
        <f t="shared" si="6"/>
        <v>0</v>
      </c>
      <c r="Y18" s="2"/>
    </row>
    <row r="19" spans="1:25" ht="34.5" thickBot="1" x14ac:dyDescent="0.3">
      <c r="A19" s="10" t="s">
        <v>20</v>
      </c>
      <c r="B19" s="10" t="s">
        <v>28</v>
      </c>
      <c r="C19" s="10" t="s">
        <v>26</v>
      </c>
      <c r="D19" s="10" t="s">
        <v>26</v>
      </c>
      <c r="E19" s="10" t="s">
        <v>38</v>
      </c>
      <c r="F19" s="10" t="s">
        <v>22</v>
      </c>
      <c r="G19" s="10" t="s">
        <v>23</v>
      </c>
      <c r="H19" s="10" t="s">
        <v>24</v>
      </c>
      <c r="I19" s="11" t="s">
        <v>39</v>
      </c>
      <c r="J19" s="12">
        <v>1357267000</v>
      </c>
      <c r="K19" s="12">
        <v>0</v>
      </c>
      <c r="L19" s="12">
        <v>0</v>
      </c>
      <c r="M19" s="12">
        <v>1357267000</v>
      </c>
      <c r="N19" s="12">
        <v>0</v>
      </c>
      <c r="O19" s="14">
        <f t="shared" si="2"/>
        <v>1357267000</v>
      </c>
      <c r="P19" s="12">
        <v>1357267000</v>
      </c>
      <c r="Q19" s="12">
        <v>0</v>
      </c>
      <c r="R19" s="12">
        <v>0</v>
      </c>
      <c r="S19" s="12">
        <v>0</v>
      </c>
      <c r="T19" s="12">
        <v>0</v>
      </c>
      <c r="U19" s="8">
        <f t="shared" si="3"/>
        <v>1357267000</v>
      </c>
      <c r="V19" s="9">
        <f t="shared" si="4"/>
        <v>0</v>
      </c>
      <c r="W19" s="9">
        <f t="shared" si="5"/>
        <v>0</v>
      </c>
      <c r="X19" s="9">
        <f t="shared" si="6"/>
        <v>0</v>
      </c>
      <c r="Y19" s="2"/>
    </row>
    <row r="20" spans="1:25" ht="34.5" thickBot="1" x14ac:dyDescent="0.3">
      <c r="A20" s="10" t="s">
        <v>20</v>
      </c>
      <c r="B20" s="10" t="s">
        <v>28</v>
      </c>
      <c r="C20" s="10" t="s">
        <v>26</v>
      </c>
      <c r="D20" s="10" t="s">
        <v>26</v>
      </c>
      <c r="E20" s="10" t="s">
        <v>40</v>
      </c>
      <c r="F20" s="10" t="s">
        <v>22</v>
      </c>
      <c r="G20" s="10" t="s">
        <v>23</v>
      </c>
      <c r="H20" s="10" t="s">
        <v>24</v>
      </c>
      <c r="I20" s="11" t="s">
        <v>41</v>
      </c>
      <c r="J20" s="12">
        <v>4274604000</v>
      </c>
      <c r="K20" s="12">
        <v>0</v>
      </c>
      <c r="L20" s="12">
        <v>0</v>
      </c>
      <c r="M20" s="12">
        <v>4274604000</v>
      </c>
      <c r="N20" s="12">
        <v>0</v>
      </c>
      <c r="O20" s="14">
        <f t="shared" si="2"/>
        <v>4274604000</v>
      </c>
      <c r="P20" s="12">
        <v>4274604000</v>
      </c>
      <c r="Q20" s="12">
        <v>0</v>
      </c>
      <c r="R20" s="12">
        <v>4274604000</v>
      </c>
      <c r="S20" s="12">
        <v>3870000000</v>
      </c>
      <c r="T20" s="12">
        <v>3870000000</v>
      </c>
      <c r="U20" s="8">
        <f t="shared" si="3"/>
        <v>0</v>
      </c>
      <c r="V20" s="9">
        <f t="shared" si="4"/>
        <v>1</v>
      </c>
      <c r="W20" s="9">
        <f t="shared" si="5"/>
        <v>0.90534702161884473</v>
      </c>
      <c r="X20" s="9">
        <f t="shared" si="6"/>
        <v>0.90534702161884473</v>
      </c>
      <c r="Y20" s="2"/>
    </row>
    <row r="21" spans="1:25" ht="34.5" thickBot="1" x14ac:dyDescent="0.3">
      <c r="A21" s="10" t="s">
        <v>20</v>
      </c>
      <c r="B21" s="10" t="s">
        <v>28</v>
      </c>
      <c r="C21" s="10" t="s">
        <v>26</v>
      </c>
      <c r="D21" s="10" t="s">
        <v>26</v>
      </c>
      <c r="E21" s="10" t="s">
        <v>42</v>
      </c>
      <c r="F21" s="10" t="s">
        <v>22</v>
      </c>
      <c r="G21" s="10" t="s">
        <v>23</v>
      </c>
      <c r="H21" s="10" t="s">
        <v>24</v>
      </c>
      <c r="I21" s="11" t="s">
        <v>43</v>
      </c>
      <c r="J21" s="12">
        <v>1552259000</v>
      </c>
      <c r="K21" s="12">
        <v>0</v>
      </c>
      <c r="L21" s="12">
        <v>0</v>
      </c>
      <c r="M21" s="12">
        <v>1552259000</v>
      </c>
      <c r="N21" s="12">
        <v>0</v>
      </c>
      <c r="O21" s="14">
        <f t="shared" si="2"/>
        <v>1552259000</v>
      </c>
      <c r="P21" s="12">
        <v>1552259000</v>
      </c>
      <c r="Q21" s="12">
        <v>0</v>
      </c>
      <c r="R21" s="12">
        <v>0</v>
      </c>
      <c r="S21" s="12">
        <v>0</v>
      </c>
      <c r="T21" s="12">
        <v>0</v>
      </c>
      <c r="U21" s="8">
        <f t="shared" si="3"/>
        <v>1552259000</v>
      </c>
      <c r="V21" s="9">
        <f t="shared" si="4"/>
        <v>0</v>
      </c>
      <c r="W21" s="9">
        <f t="shared" si="5"/>
        <v>0</v>
      </c>
      <c r="X21" s="9">
        <f t="shared" si="6"/>
        <v>0</v>
      </c>
      <c r="Y21" s="2"/>
    </row>
    <row r="22" spans="1:25" ht="33.75" customHeight="1" thickBot="1" x14ac:dyDescent="0.3">
      <c r="A22" s="10" t="s">
        <v>20</v>
      </c>
      <c r="B22" s="10" t="s">
        <v>28</v>
      </c>
      <c r="C22" s="10" t="s">
        <v>28</v>
      </c>
      <c r="D22" s="10" t="s">
        <v>21</v>
      </c>
      <c r="E22" s="10" t="s">
        <v>44</v>
      </c>
      <c r="F22" s="10" t="s">
        <v>22</v>
      </c>
      <c r="G22" s="10" t="s">
        <v>45</v>
      </c>
      <c r="H22" s="10" t="s">
        <v>24</v>
      </c>
      <c r="I22" s="11" t="s">
        <v>46</v>
      </c>
      <c r="J22" s="12">
        <v>0</v>
      </c>
      <c r="K22" s="12">
        <v>39527850000</v>
      </c>
      <c r="L22" s="12">
        <v>0</v>
      </c>
      <c r="M22" s="12">
        <v>39527850000</v>
      </c>
      <c r="N22" s="12">
        <v>0</v>
      </c>
      <c r="O22" s="14">
        <f t="shared" si="2"/>
        <v>39527850000</v>
      </c>
      <c r="P22" s="12">
        <v>39527850000</v>
      </c>
      <c r="Q22" s="12">
        <v>0</v>
      </c>
      <c r="R22" s="12">
        <v>39527850000</v>
      </c>
      <c r="S22" s="12">
        <v>10700000000</v>
      </c>
      <c r="T22" s="12">
        <v>10700000000</v>
      </c>
      <c r="U22" s="8">
        <f t="shared" si="3"/>
        <v>0</v>
      </c>
      <c r="V22" s="9">
        <f t="shared" si="4"/>
        <v>1</v>
      </c>
      <c r="W22" s="9">
        <f t="shared" si="5"/>
        <v>0.27069521868758356</v>
      </c>
      <c r="X22" s="9">
        <f t="shared" si="6"/>
        <v>0.27069521868758356</v>
      </c>
      <c r="Y22" s="2"/>
    </row>
    <row r="23" spans="1:25" ht="24.75" customHeight="1" thickBot="1" x14ac:dyDescent="0.3">
      <c r="A23" s="10" t="s">
        <v>20</v>
      </c>
      <c r="B23" s="10" t="s">
        <v>28</v>
      </c>
      <c r="C23" s="10" t="s">
        <v>28</v>
      </c>
      <c r="D23" s="10" t="s">
        <v>47</v>
      </c>
      <c r="E23" s="10" t="s">
        <v>48</v>
      </c>
      <c r="F23" s="10" t="s">
        <v>22</v>
      </c>
      <c r="G23" s="10" t="s">
        <v>23</v>
      </c>
      <c r="H23" s="10" t="s">
        <v>24</v>
      </c>
      <c r="I23" s="11" t="s">
        <v>49</v>
      </c>
      <c r="J23" s="12">
        <v>29219509000</v>
      </c>
      <c r="K23" s="12">
        <v>26000000000</v>
      </c>
      <c r="L23" s="12">
        <v>0</v>
      </c>
      <c r="M23" s="12">
        <v>55219509000</v>
      </c>
      <c r="N23" s="12">
        <v>0</v>
      </c>
      <c r="O23" s="14">
        <f t="shared" si="2"/>
        <v>55219509000</v>
      </c>
      <c r="P23" s="12">
        <v>55219509000</v>
      </c>
      <c r="Q23" s="12">
        <v>0</v>
      </c>
      <c r="R23" s="12">
        <v>55219509000</v>
      </c>
      <c r="S23" s="12">
        <v>55219509000</v>
      </c>
      <c r="T23" s="12">
        <v>55219509000</v>
      </c>
      <c r="U23" s="8">
        <f t="shared" si="3"/>
        <v>0</v>
      </c>
      <c r="V23" s="9">
        <f t="shared" si="4"/>
        <v>1</v>
      </c>
      <c r="W23" s="9">
        <f t="shared" si="5"/>
        <v>1</v>
      </c>
      <c r="X23" s="9">
        <f t="shared" si="6"/>
        <v>1</v>
      </c>
      <c r="Y23" s="2"/>
    </row>
    <row r="24" spans="1:25" ht="26.25" customHeight="1" thickBot="1" x14ac:dyDescent="0.3">
      <c r="A24" s="10" t="s">
        <v>20</v>
      </c>
      <c r="B24" s="10" t="s">
        <v>28</v>
      </c>
      <c r="C24" s="10" t="s">
        <v>28</v>
      </c>
      <c r="D24" s="10" t="s">
        <v>47</v>
      </c>
      <c r="E24" s="10" t="s">
        <v>48</v>
      </c>
      <c r="F24" s="10" t="s">
        <v>22</v>
      </c>
      <c r="G24" s="10" t="s">
        <v>50</v>
      </c>
      <c r="H24" s="10" t="s">
        <v>51</v>
      </c>
      <c r="I24" s="11" t="s">
        <v>49</v>
      </c>
      <c r="J24" s="12">
        <v>30586800000</v>
      </c>
      <c r="K24" s="12">
        <v>0</v>
      </c>
      <c r="L24" s="12">
        <v>0</v>
      </c>
      <c r="M24" s="12">
        <v>30586800000</v>
      </c>
      <c r="N24" s="12">
        <v>0</v>
      </c>
      <c r="O24" s="14">
        <f t="shared" si="2"/>
        <v>30586800000</v>
      </c>
      <c r="P24" s="12">
        <v>30586800000</v>
      </c>
      <c r="Q24" s="12">
        <v>0</v>
      </c>
      <c r="R24" s="12">
        <v>30586800000</v>
      </c>
      <c r="S24" s="12">
        <v>30586800000</v>
      </c>
      <c r="T24" s="12">
        <v>30586800000</v>
      </c>
      <c r="U24" s="8">
        <f t="shared" si="3"/>
        <v>0</v>
      </c>
      <c r="V24" s="9">
        <f t="shared" si="4"/>
        <v>1</v>
      </c>
      <c r="W24" s="9">
        <f t="shared" si="5"/>
        <v>1</v>
      </c>
      <c r="X24" s="9">
        <f t="shared" si="6"/>
        <v>1</v>
      </c>
      <c r="Y24" s="2"/>
    </row>
    <row r="25" spans="1:25" ht="34.5" thickBot="1" x14ac:dyDescent="0.3">
      <c r="A25" s="10" t="s">
        <v>20</v>
      </c>
      <c r="B25" s="10" t="s">
        <v>28</v>
      </c>
      <c r="C25" s="10" t="s">
        <v>28</v>
      </c>
      <c r="D25" s="10" t="s">
        <v>47</v>
      </c>
      <c r="E25" s="10" t="s">
        <v>52</v>
      </c>
      <c r="F25" s="10" t="s">
        <v>22</v>
      </c>
      <c r="G25" s="10" t="s">
        <v>23</v>
      </c>
      <c r="H25" s="10" t="s">
        <v>24</v>
      </c>
      <c r="I25" s="11" t="s">
        <v>53</v>
      </c>
      <c r="J25" s="12">
        <v>5000000000</v>
      </c>
      <c r="K25" s="12">
        <v>0</v>
      </c>
      <c r="L25" s="12">
        <v>0</v>
      </c>
      <c r="M25" s="12">
        <v>5000000000</v>
      </c>
      <c r="N25" s="12">
        <v>0</v>
      </c>
      <c r="O25" s="14">
        <f t="shared" si="2"/>
        <v>5000000000</v>
      </c>
      <c r="P25" s="12">
        <v>5000000000</v>
      </c>
      <c r="Q25" s="12">
        <v>0</v>
      </c>
      <c r="R25" s="12">
        <v>5000000000</v>
      </c>
      <c r="S25" s="12">
        <v>3333333334.6700001</v>
      </c>
      <c r="T25" s="12">
        <v>2916666668</v>
      </c>
      <c r="U25" s="8">
        <f t="shared" si="3"/>
        <v>0</v>
      </c>
      <c r="V25" s="9">
        <f t="shared" si="4"/>
        <v>1</v>
      </c>
      <c r="W25" s="9">
        <f t="shared" si="5"/>
        <v>0.66666666693400001</v>
      </c>
      <c r="X25" s="9">
        <f t="shared" si="6"/>
        <v>0.58333333359999995</v>
      </c>
      <c r="Y25" s="2"/>
    </row>
    <row r="26" spans="1:25" ht="23.25" thickBot="1" x14ac:dyDescent="0.3">
      <c r="A26" s="10" t="s">
        <v>20</v>
      </c>
      <c r="B26" s="10" t="s">
        <v>28</v>
      </c>
      <c r="C26" s="10" t="s">
        <v>47</v>
      </c>
      <c r="D26" s="10" t="s">
        <v>26</v>
      </c>
      <c r="E26" s="10" t="s">
        <v>54</v>
      </c>
      <c r="F26" s="10" t="s">
        <v>22</v>
      </c>
      <c r="G26" s="10" t="s">
        <v>23</v>
      </c>
      <c r="H26" s="10" t="s">
        <v>24</v>
      </c>
      <c r="I26" s="11" t="s">
        <v>55</v>
      </c>
      <c r="J26" s="12">
        <v>606643000</v>
      </c>
      <c r="K26" s="12">
        <v>0</v>
      </c>
      <c r="L26" s="12">
        <v>1686000</v>
      </c>
      <c r="M26" s="12">
        <v>604957000</v>
      </c>
      <c r="N26" s="12">
        <v>0</v>
      </c>
      <c r="O26" s="14">
        <f t="shared" si="2"/>
        <v>604957000</v>
      </c>
      <c r="P26" s="12">
        <v>86201306</v>
      </c>
      <c r="Q26" s="12">
        <v>518755694</v>
      </c>
      <c r="R26" s="12">
        <v>86201306</v>
      </c>
      <c r="S26" s="12">
        <v>85634128</v>
      </c>
      <c r="T26" s="12">
        <v>85471032</v>
      </c>
      <c r="U26" s="8">
        <f t="shared" si="3"/>
        <v>518755694</v>
      </c>
      <c r="V26" s="9">
        <f t="shared" si="4"/>
        <v>0.14249162502458854</v>
      </c>
      <c r="W26" s="9">
        <f t="shared" si="5"/>
        <v>0.1415540740912164</v>
      </c>
      <c r="X26" s="9">
        <f t="shared" si="6"/>
        <v>0.1412844747643221</v>
      </c>
      <c r="Y26" s="2"/>
    </row>
    <row r="27" spans="1:25" ht="30.75" customHeight="1" thickBot="1" x14ac:dyDescent="0.3">
      <c r="A27" s="10" t="s">
        <v>20</v>
      </c>
      <c r="B27" s="10" t="s">
        <v>28</v>
      </c>
      <c r="C27" s="10" t="s">
        <v>47</v>
      </c>
      <c r="D27" s="10" t="s">
        <v>26</v>
      </c>
      <c r="E27" s="10" t="s">
        <v>56</v>
      </c>
      <c r="F27" s="10" t="s">
        <v>22</v>
      </c>
      <c r="G27" s="10" t="s">
        <v>23</v>
      </c>
      <c r="H27" s="10" t="s">
        <v>24</v>
      </c>
      <c r="I27" s="11" t="s">
        <v>57</v>
      </c>
      <c r="J27" s="12">
        <v>2238411000</v>
      </c>
      <c r="K27" s="12">
        <v>0</v>
      </c>
      <c r="L27" s="12">
        <v>0</v>
      </c>
      <c r="M27" s="12">
        <v>2238411000</v>
      </c>
      <c r="N27" s="12">
        <v>0</v>
      </c>
      <c r="O27" s="14">
        <f t="shared" si="2"/>
        <v>2238411000</v>
      </c>
      <c r="P27" s="12">
        <v>902584125</v>
      </c>
      <c r="Q27" s="12">
        <v>1335826875</v>
      </c>
      <c r="R27" s="12">
        <v>719198000</v>
      </c>
      <c r="S27" s="12">
        <v>719198000</v>
      </c>
      <c r="T27" s="12">
        <v>697918000</v>
      </c>
      <c r="U27" s="8">
        <f t="shared" si="3"/>
        <v>1519213000</v>
      </c>
      <c r="V27" s="9">
        <f t="shared" si="4"/>
        <v>0.32129845680708324</v>
      </c>
      <c r="W27" s="9">
        <f t="shared" si="5"/>
        <v>0.32129845680708324</v>
      </c>
      <c r="X27" s="9">
        <f t="shared" si="6"/>
        <v>0.31179171296066721</v>
      </c>
      <c r="Y27" s="2"/>
    </row>
    <row r="28" spans="1:25" ht="34.5" thickBot="1" x14ac:dyDescent="0.3">
      <c r="A28" s="10" t="s">
        <v>20</v>
      </c>
      <c r="B28" s="10" t="s">
        <v>28</v>
      </c>
      <c r="C28" s="10" t="s">
        <v>47</v>
      </c>
      <c r="D28" s="10" t="s">
        <v>26</v>
      </c>
      <c r="E28" s="10" t="s">
        <v>58</v>
      </c>
      <c r="F28" s="10" t="s">
        <v>22</v>
      </c>
      <c r="G28" s="10" t="s">
        <v>23</v>
      </c>
      <c r="H28" s="10" t="s">
        <v>24</v>
      </c>
      <c r="I28" s="11" t="s">
        <v>59</v>
      </c>
      <c r="J28" s="12">
        <v>259437000</v>
      </c>
      <c r="K28" s="12">
        <v>0</v>
      </c>
      <c r="L28" s="12">
        <v>0</v>
      </c>
      <c r="M28" s="12">
        <v>259437000</v>
      </c>
      <c r="N28" s="12">
        <v>0</v>
      </c>
      <c r="O28" s="14">
        <f t="shared" si="2"/>
        <v>259437000</v>
      </c>
      <c r="P28" s="12">
        <v>259437000</v>
      </c>
      <c r="Q28" s="12">
        <v>0</v>
      </c>
      <c r="R28" s="12">
        <v>48033214.899999999</v>
      </c>
      <c r="S28" s="12">
        <v>45714716.899999999</v>
      </c>
      <c r="T28" s="12">
        <v>45714716.899999999</v>
      </c>
      <c r="U28" s="8">
        <f t="shared" si="3"/>
        <v>211403785.09999999</v>
      </c>
      <c r="V28" s="9">
        <f t="shared" si="4"/>
        <v>0.18514404229157752</v>
      </c>
      <c r="W28" s="9">
        <f t="shared" si="5"/>
        <v>0.17620739100436714</v>
      </c>
      <c r="X28" s="9">
        <f t="shared" si="6"/>
        <v>0.17620739100436714</v>
      </c>
      <c r="Y28" s="2"/>
    </row>
    <row r="29" spans="1:25" ht="34.5" thickBot="1" x14ac:dyDescent="0.3">
      <c r="A29" s="10" t="s">
        <v>20</v>
      </c>
      <c r="B29" s="10" t="s">
        <v>28</v>
      </c>
      <c r="C29" s="10" t="s">
        <v>47</v>
      </c>
      <c r="D29" s="10" t="s">
        <v>26</v>
      </c>
      <c r="E29" s="10" t="s">
        <v>60</v>
      </c>
      <c r="F29" s="10" t="s">
        <v>22</v>
      </c>
      <c r="G29" s="10" t="s">
        <v>23</v>
      </c>
      <c r="H29" s="10" t="s">
        <v>24</v>
      </c>
      <c r="I29" s="11" t="s">
        <v>61</v>
      </c>
      <c r="J29" s="12">
        <v>0</v>
      </c>
      <c r="K29" s="12">
        <v>1686000</v>
      </c>
      <c r="L29" s="12">
        <v>0</v>
      </c>
      <c r="M29" s="12">
        <v>1686000</v>
      </c>
      <c r="N29" s="12">
        <v>0</v>
      </c>
      <c r="O29" s="14">
        <f t="shared" si="2"/>
        <v>1686000</v>
      </c>
      <c r="P29" s="12">
        <v>985400</v>
      </c>
      <c r="Q29" s="12">
        <v>700600</v>
      </c>
      <c r="R29" s="12">
        <v>985400</v>
      </c>
      <c r="S29" s="12">
        <v>985400</v>
      </c>
      <c r="T29" s="12">
        <v>985400</v>
      </c>
      <c r="U29" s="8">
        <f t="shared" si="3"/>
        <v>700600</v>
      </c>
      <c r="V29" s="9">
        <f t="shared" si="4"/>
        <v>0.58446026097271653</v>
      </c>
      <c r="W29" s="9">
        <f t="shared" si="5"/>
        <v>0.58446026097271653</v>
      </c>
      <c r="X29" s="9">
        <f t="shared" si="6"/>
        <v>0.58446026097271653</v>
      </c>
      <c r="Y29" s="2"/>
    </row>
    <row r="30" spans="1:25" ht="34.5" thickBot="1" x14ac:dyDescent="0.3">
      <c r="A30" s="10" t="s">
        <v>20</v>
      </c>
      <c r="B30" s="10" t="s">
        <v>28</v>
      </c>
      <c r="C30" s="10" t="s">
        <v>47</v>
      </c>
      <c r="D30" s="10" t="s">
        <v>26</v>
      </c>
      <c r="E30" s="10" t="s">
        <v>62</v>
      </c>
      <c r="F30" s="10" t="s">
        <v>22</v>
      </c>
      <c r="G30" s="10" t="s">
        <v>23</v>
      </c>
      <c r="H30" s="10" t="s">
        <v>24</v>
      </c>
      <c r="I30" s="11" t="s">
        <v>63</v>
      </c>
      <c r="J30" s="12">
        <v>30394380000</v>
      </c>
      <c r="K30" s="12">
        <v>0</v>
      </c>
      <c r="L30" s="12">
        <v>0</v>
      </c>
      <c r="M30" s="12">
        <v>30394380000</v>
      </c>
      <c r="N30" s="12">
        <v>0</v>
      </c>
      <c r="O30" s="14">
        <f t="shared" si="2"/>
        <v>30394380000</v>
      </c>
      <c r="P30" s="12">
        <v>11380645279.959999</v>
      </c>
      <c r="Q30" s="12">
        <v>19013734720.040001</v>
      </c>
      <c r="R30" s="12">
        <v>11277852342.959999</v>
      </c>
      <c r="S30" s="12">
        <v>11277852342.959999</v>
      </c>
      <c r="T30" s="12">
        <v>11277852342.959999</v>
      </c>
      <c r="U30" s="8">
        <f t="shared" si="3"/>
        <v>19116527657.040001</v>
      </c>
      <c r="V30" s="9">
        <f t="shared" si="4"/>
        <v>0.3710505805007373</v>
      </c>
      <c r="W30" s="9">
        <f t="shared" si="5"/>
        <v>0.3710505805007373</v>
      </c>
      <c r="X30" s="9">
        <f t="shared" si="6"/>
        <v>0.3710505805007373</v>
      </c>
      <c r="Y30" s="2"/>
    </row>
    <row r="31" spans="1:25" ht="35.25" customHeight="1" thickBot="1" x14ac:dyDescent="0.3">
      <c r="A31" s="10" t="s">
        <v>20</v>
      </c>
      <c r="B31" s="10" t="s">
        <v>28</v>
      </c>
      <c r="C31" s="10" t="s">
        <v>47</v>
      </c>
      <c r="D31" s="10" t="s">
        <v>26</v>
      </c>
      <c r="E31" s="10" t="s">
        <v>64</v>
      </c>
      <c r="F31" s="10" t="s">
        <v>22</v>
      </c>
      <c r="G31" s="10" t="s">
        <v>23</v>
      </c>
      <c r="H31" s="10" t="s">
        <v>24</v>
      </c>
      <c r="I31" s="11" t="s">
        <v>65</v>
      </c>
      <c r="J31" s="12">
        <v>44701855000</v>
      </c>
      <c r="K31" s="12">
        <v>0</v>
      </c>
      <c r="L31" s="12">
        <v>0</v>
      </c>
      <c r="M31" s="12">
        <v>44701855000</v>
      </c>
      <c r="N31" s="12">
        <v>0</v>
      </c>
      <c r="O31" s="14">
        <f t="shared" si="2"/>
        <v>44701855000</v>
      </c>
      <c r="P31" s="12">
        <v>25391390751</v>
      </c>
      <c r="Q31" s="12">
        <v>19310464249</v>
      </c>
      <c r="R31" s="12">
        <v>21881453843</v>
      </c>
      <c r="S31" s="12">
        <v>21881453843</v>
      </c>
      <c r="T31" s="12">
        <v>21721411089</v>
      </c>
      <c r="U31" s="8">
        <f t="shared" si="3"/>
        <v>22820401157</v>
      </c>
      <c r="V31" s="9">
        <f t="shared" si="4"/>
        <v>0.48949766945913092</v>
      </c>
      <c r="W31" s="9">
        <f t="shared" si="5"/>
        <v>0.48949766945913092</v>
      </c>
      <c r="X31" s="9">
        <f t="shared" si="6"/>
        <v>0.48591744322467156</v>
      </c>
      <c r="Y31" s="2"/>
    </row>
    <row r="32" spans="1:25" ht="23.25" customHeight="1" thickBot="1" x14ac:dyDescent="0.3">
      <c r="A32" s="10" t="s">
        <v>20</v>
      </c>
      <c r="B32" s="10" t="s">
        <v>28</v>
      </c>
      <c r="C32" s="10" t="s">
        <v>23</v>
      </c>
      <c r="D32" s="10" t="s">
        <v>21</v>
      </c>
      <c r="E32" s="10" t="s">
        <v>32</v>
      </c>
      <c r="F32" s="10" t="s">
        <v>22</v>
      </c>
      <c r="G32" s="10" t="s">
        <v>23</v>
      </c>
      <c r="H32" s="10" t="s">
        <v>24</v>
      </c>
      <c r="I32" s="11" t="s">
        <v>66</v>
      </c>
      <c r="J32" s="12">
        <v>157500000</v>
      </c>
      <c r="K32" s="12">
        <v>0</v>
      </c>
      <c r="L32" s="12">
        <v>0</v>
      </c>
      <c r="M32" s="12">
        <v>157500000</v>
      </c>
      <c r="N32" s="12">
        <v>0</v>
      </c>
      <c r="O32" s="14">
        <f t="shared" si="2"/>
        <v>157500000</v>
      </c>
      <c r="P32" s="12">
        <v>1294039</v>
      </c>
      <c r="Q32" s="12">
        <v>156205961</v>
      </c>
      <c r="R32" s="12">
        <v>1294039</v>
      </c>
      <c r="S32" s="12">
        <v>1294039</v>
      </c>
      <c r="T32" s="12">
        <v>1294039</v>
      </c>
      <c r="U32" s="8">
        <f t="shared" si="3"/>
        <v>156205961</v>
      </c>
      <c r="V32" s="9">
        <f t="shared" si="4"/>
        <v>8.2161206349206355E-3</v>
      </c>
      <c r="W32" s="9">
        <f t="shared" si="5"/>
        <v>8.2161206349206355E-3</v>
      </c>
      <c r="X32" s="9">
        <f t="shared" si="6"/>
        <v>8.2161206349206355E-3</v>
      </c>
      <c r="Y32" s="2"/>
    </row>
    <row r="33" spans="1:25" ht="21" customHeight="1" thickBot="1" x14ac:dyDescent="0.3">
      <c r="A33" s="10" t="s">
        <v>20</v>
      </c>
      <c r="B33" s="10" t="s">
        <v>28</v>
      </c>
      <c r="C33" s="10" t="s">
        <v>23</v>
      </c>
      <c r="D33" s="10" t="s">
        <v>21</v>
      </c>
      <c r="E33" s="10" t="s">
        <v>54</v>
      </c>
      <c r="F33" s="10" t="s">
        <v>22</v>
      </c>
      <c r="G33" s="10" t="s">
        <v>23</v>
      </c>
      <c r="H33" s="10" t="s">
        <v>24</v>
      </c>
      <c r="I33" s="11" t="s">
        <v>67</v>
      </c>
      <c r="J33" s="12">
        <v>100826000</v>
      </c>
      <c r="K33" s="12">
        <v>0</v>
      </c>
      <c r="L33" s="12">
        <v>0</v>
      </c>
      <c r="M33" s="12">
        <v>100826000</v>
      </c>
      <c r="N33" s="12">
        <v>0</v>
      </c>
      <c r="O33" s="14">
        <f t="shared" si="2"/>
        <v>100826000</v>
      </c>
      <c r="P33" s="12">
        <v>0</v>
      </c>
      <c r="Q33" s="12">
        <v>100826000</v>
      </c>
      <c r="R33" s="12">
        <v>0</v>
      </c>
      <c r="S33" s="12">
        <v>0</v>
      </c>
      <c r="T33" s="12">
        <v>0</v>
      </c>
      <c r="U33" s="8">
        <f t="shared" si="3"/>
        <v>100826000</v>
      </c>
      <c r="V33" s="9">
        <f t="shared" si="4"/>
        <v>0</v>
      </c>
      <c r="W33" s="9">
        <f t="shared" si="5"/>
        <v>0</v>
      </c>
      <c r="X33" s="9">
        <f t="shared" si="6"/>
        <v>0</v>
      </c>
      <c r="Y33" s="2"/>
    </row>
    <row r="34" spans="1:25" ht="29.25" customHeight="1" thickBot="1" x14ac:dyDescent="0.3">
      <c r="A34" s="10" t="s">
        <v>20</v>
      </c>
      <c r="B34" s="10" t="s">
        <v>28</v>
      </c>
      <c r="C34" s="10" t="s">
        <v>50</v>
      </c>
      <c r="D34" s="10" t="s">
        <v>68</v>
      </c>
      <c r="E34" s="10" t="s">
        <v>32</v>
      </c>
      <c r="F34" s="10" t="s">
        <v>22</v>
      </c>
      <c r="G34" s="10" t="s">
        <v>23</v>
      </c>
      <c r="H34" s="10" t="s">
        <v>24</v>
      </c>
      <c r="I34" s="11" t="s">
        <v>69</v>
      </c>
      <c r="J34" s="12">
        <v>10429425000</v>
      </c>
      <c r="K34" s="12">
        <v>0</v>
      </c>
      <c r="L34" s="12">
        <v>0</v>
      </c>
      <c r="M34" s="12">
        <v>10429425000</v>
      </c>
      <c r="N34" s="12">
        <v>0</v>
      </c>
      <c r="O34" s="14">
        <f t="shared" si="2"/>
        <v>10429425000</v>
      </c>
      <c r="P34" s="12">
        <v>10429425000</v>
      </c>
      <c r="Q34" s="12">
        <v>0</v>
      </c>
      <c r="R34" s="12">
        <v>10429425000</v>
      </c>
      <c r="S34" s="12">
        <v>7364296036</v>
      </c>
      <c r="T34" s="12">
        <v>6572802404</v>
      </c>
      <c r="U34" s="8">
        <f t="shared" si="3"/>
        <v>0</v>
      </c>
      <c r="V34" s="9">
        <f t="shared" si="4"/>
        <v>1</v>
      </c>
      <c r="W34" s="9">
        <f t="shared" si="5"/>
        <v>0.70610757889337139</v>
      </c>
      <c r="X34" s="9">
        <f t="shared" si="6"/>
        <v>0.63021714082991154</v>
      </c>
      <c r="Y34" s="2"/>
    </row>
    <row r="35" spans="1:25" ht="30.75" customHeight="1" thickBot="1" x14ac:dyDescent="0.3">
      <c r="A35" s="10" t="s">
        <v>20</v>
      </c>
      <c r="B35" s="10" t="s">
        <v>28</v>
      </c>
      <c r="C35" s="10" t="s">
        <v>50</v>
      </c>
      <c r="D35" s="10" t="s">
        <v>68</v>
      </c>
      <c r="E35" s="10" t="s">
        <v>32</v>
      </c>
      <c r="F35" s="10" t="s">
        <v>22</v>
      </c>
      <c r="G35" s="10" t="s">
        <v>50</v>
      </c>
      <c r="H35" s="10" t="s">
        <v>51</v>
      </c>
      <c r="I35" s="11" t="s">
        <v>69</v>
      </c>
      <c r="J35" s="12">
        <v>55000000</v>
      </c>
      <c r="K35" s="12">
        <v>0</v>
      </c>
      <c r="L35" s="12">
        <v>0</v>
      </c>
      <c r="M35" s="12">
        <v>55000000</v>
      </c>
      <c r="N35" s="12">
        <v>0</v>
      </c>
      <c r="O35" s="14">
        <f t="shared" si="2"/>
        <v>55000000</v>
      </c>
      <c r="P35" s="12">
        <v>0</v>
      </c>
      <c r="Q35" s="12">
        <v>55000000</v>
      </c>
      <c r="R35" s="12">
        <v>0</v>
      </c>
      <c r="S35" s="12">
        <v>0</v>
      </c>
      <c r="T35" s="12">
        <v>0</v>
      </c>
      <c r="U35" s="8">
        <f t="shared" si="3"/>
        <v>55000000</v>
      </c>
      <c r="V35" s="9">
        <f t="shared" si="4"/>
        <v>0</v>
      </c>
      <c r="W35" s="9">
        <f t="shared" si="5"/>
        <v>0</v>
      </c>
      <c r="X35" s="9">
        <f t="shared" si="6"/>
        <v>0</v>
      </c>
      <c r="Y35" s="2"/>
    </row>
    <row r="36" spans="1:25" ht="40.5" customHeight="1" thickBot="1" x14ac:dyDescent="0.3">
      <c r="A36" s="21" t="s">
        <v>20</v>
      </c>
      <c r="B36" s="21"/>
      <c r="C36" s="21"/>
      <c r="D36" s="21"/>
      <c r="E36" s="21"/>
      <c r="F36" s="21"/>
      <c r="G36" s="21"/>
      <c r="H36" s="21"/>
      <c r="I36" s="22" t="s">
        <v>119</v>
      </c>
      <c r="J36" s="23">
        <f>+J37+J38</f>
        <v>12457067000</v>
      </c>
      <c r="K36" s="23">
        <f t="shared" ref="K36:T36" si="9">+K37+K38</f>
        <v>0</v>
      </c>
      <c r="L36" s="23">
        <f t="shared" si="9"/>
        <v>0</v>
      </c>
      <c r="M36" s="23">
        <f t="shared" si="9"/>
        <v>12457067000</v>
      </c>
      <c r="N36" s="23">
        <f t="shared" si="9"/>
        <v>0</v>
      </c>
      <c r="O36" s="24">
        <f t="shared" si="2"/>
        <v>12457067000</v>
      </c>
      <c r="P36" s="23">
        <f t="shared" si="9"/>
        <v>11572278950</v>
      </c>
      <c r="Q36" s="23">
        <f t="shared" si="9"/>
        <v>884788050</v>
      </c>
      <c r="R36" s="23">
        <f t="shared" si="9"/>
        <v>11572103961</v>
      </c>
      <c r="S36" s="23">
        <f t="shared" si="9"/>
        <v>10071851700</v>
      </c>
      <c r="T36" s="23">
        <f t="shared" si="9"/>
        <v>10071851700</v>
      </c>
      <c r="U36" s="25">
        <f t="shared" si="3"/>
        <v>884963039</v>
      </c>
      <c r="V36" s="26">
        <f t="shared" si="4"/>
        <v>0.92895895647025095</v>
      </c>
      <c r="W36" s="26">
        <f t="shared" si="5"/>
        <v>0.8085251287482037</v>
      </c>
      <c r="X36" s="26">
        <f t="shared" si="6"/>
        <v>0.8085251287482037</v>
      </c>
      <c r="Y36" s="2"/>
    </row>
    <row r="37" spans="1:25" ht="29.25" customHeight="1" thickBot="1" x14ac:dyDescent="0.3">
      <c r="A37" s="10" t="s">
        <v>20</v>
      </c>
      <c r="B37" s="10" t="s">
        <v>70</v>
      </c>
      <c r="C37" s="10" t="s">
        <v>21</v>
      </c>
      <c r="D37" s="10"/>
      <c r="E37" s="10"/>
      <c r="F37" s="10" t="s">
        <v>22</v>
      </c>
      <c r="G37" s="10" t="s">
        <v>23</v>
      </c>
      <c r="H37" s="10" t="s">
        <v>24</v>
      </c>
      <c r="I37" s="11" t="s">
        <v>71</v>
      </c>
      <c r="J37" s="12">
        <v>11580199000</v>
      </c>
      <c r="K37" s="12">
        <v>0</v>
      </c>
      <c r="L37" s="12">
        <v>0</v>
      </c>
      <c r="M37" s="12">
        <v>11580199000</v>
      </c>
      <c r="N37" s="12">
        <v>0</v>
      </c>
      <c r="O37" s="14">
        <f t="shared" si="2"/>
        <v>11580199000</v>
      </c>
      <c r="P37" s="12">
        <v>11572278950</v>
      </c>
      <c r="Q37" s="12">
        <v>7920050</v>
      </c>
      <c r="R37" s="12">
        <v>11572103961</v>
      </c>
      <c r="S37" s="12">
        <v>10071851700</v>
      </c>
      <c r="T37" s="12">
        <v>10071851700</v>
      </c>
      <c r="U37" s="8">
        <f t="shared" si="3"/>
        <v>8095039</v>
      </c>
      <c r="V37" s="9">
        <f t="shared" si="4"/>
        <v>0.99930095855865686</v>
      </c>
      <c r="W37" s="9">
        <f t="shared" si="5"/>
        <v>0.86974772195192851</v>
      </c>
      <c r="X37" s="9">
        <f t="shared" si="6"/>
        <v>0.86974772195192851</v>
      </c>
      <c r="Y37" s="2"/>
    </row>
    <row r="38" spans="1:25" ht="32.25" customHeight="1" thickBot="1" x14ac:dyDescent="0.3">
      <c r="A38" s="10" t="s">
        <v>20</v>
      </c>
      <c r="B38" s="10" t="s">
        <v>70</v>
      </c>
      <c r="C38" s="10" t="s">
        <v>47</v>
      </c>
      <c r="D38" s="10" t="s">
        <v>21</v>
      </c>
      <c r="E38" s="10"/>
      <c r="F38" s="10" t="s">
        <v>22</v>
      </c>
      <c r="G38" s="10" t="s">
        <v>50</v>
      </c>
      <c r="H38" s="10" t="s">
        <v>51</v>
      </c>
      <c r="I38" s="11" t="s">
        <v>72</v>
      </c>
      <c r="J38" s="12">
        <v>876868000</v>
      </c>
      <c r="K38" s="12">
        <v>0</v>
      </c>
      <c r="L38" s="12">
        <v>0</v>
      </c>
      <c r="M38" s="12">
        <v>876868000</v>
      </c>
      <c r="N38" s="12">
        <v>0</v>
      </c>
      <c r="O38" s="14">
        <f t="shared" si="2"/>
        <v>876868000</v>
      </c>
      <c r="P38" s="12">
        <v>0</v>
      </c>
      <c r="Q38" s="12">
        <v>876868000</v>
      </c>
      <c r="R38" s="12">
        <v>0</v>
      </c>
      <c r="S38" s="12">
        <v>0</v>
      </c>
      <c r="T38" s="12">
        <v>0</v>
      </c>
      <c r="U38" s="8">
        <f t="shared" si="3"/>
        <v>876868000</v>
      </c>
      <c r="V38" s="9">
        <f t="shared" si="4"/>
        <v>0</v>
      </c>
      <c r="W38" s="9">
        <f t="shared" si="5"/>
        <v>0</v>
      </c>
      <c r="X38" s="9">
        <f t="shared" si="6"/>
        <v>0</v>
      </c>
      <c r="Y38" s="2"/>
    </row>
    <row r="39" spans="1:25" ht="28.5" customHeight="1" thickBot="1" x14ac:dyDescent="0.3">
      <c r="A39" s="21" t="s">
        <v>73</v>
      </c>
      <c r="B39" s="21"/>
      <c r="C39" s="21"/>
      <c r="D39" s="21"/>
      <c r="E39" s="21"/>
      <c r="F39" s="21"/>
      <c r="G39" s="21"/>
      <c r="H39" s="21"/>
      <c r="I39" s="22" t="s">
        <v>117</v>
      </c>
      <c r="J39" s="23">
        <f>SUM(J40:J58)</f>
        <v>216446598093</v>
      </c>
      <c r="K39" s="23">
        <f>SUM(K40:K58)</f>
        <v>23780476336</v>
      </c>
      <c r="L39" s="23">
        <f>SUM(L40:L58)</f>
        <v>0</v>
      </c>
      <c r="M39" s="23">
        <f>SUM(M40:M58)</f>
        <v>240227074429</v>
      </c>
      <c r="N39" s="23">
        <f>SUM(N40:N58)</f>
        <v>68191739968</v>
      </c>
      <c r="O39" s="24">
        <f t="shared" si="2"/>
        <v>172035334461</v>
      </c>
      <c r="P39" s="23">
        <f>SUM(P40:P58)</f>
        <v>153429312400.50003</v>
      </c>
      <c r="Q39" s="23">
        <f>SUM(Q40:Q58)</f>
        <v>18606022060.5</v>
      </c>
      <c r="R39" s="23">
        <f>SUM(R40:R58)</f>
        <v>124654970059.84999</v>
      </c>
      <c r="S39" s="23">
        <f>SUM(S40:S58)</f>
        <v>8018175981.8499994</v>
      </c>
      <c r="T39" s="23">
        <f>SUM(T40:T58)</f>
        <v>7428749691.8499994</v>
      </c>
      <c r="U39" s="25">
        <f t="shared" si="3"/>
        <v>47380364401.150009</v>
      </c>
      <c r="V39" s="26">
        <f t="shared" si="4"/>
        <v>0.72458934352296667</v>
      </c>
      <c r="W39" s="26">
        <f t="shared" si="5"/>
        <v>4.6607727458847711E-2</v>
      </c>
      <c r="X39" s="26">
        <f t="shared" si="6"/>
        <v>4.318153427680916E-2</v>
      </c>
      <c r="Y39" s="2"/>
    </row>
    <row r="40" spans="1:25" ht="79.5" thickBot="1" x14ac:dyDescent="0.3">
      <c r="A40" s="10" t="s">
        <v>73</v>
      </c>
      <c r="B40" s="10" t="s">
        <v>74</v>
      </c>
      <c r="C40" s="10" t="s">
        <v>75</v>
      </c>
      <c r="D40" s="10" t="s">
        <v>76</v>
      </c>
      <c r="E40" s="10"/>
      <c r="F40" s="10" t="s">
        <v>22</v>
      </c>
      <c r="G40" s="10" t="s">
        <v>50</v>
      </c>
      <c r="H40" s="10" t="s">
        <v>24</v>
      </c>
      <c r="I40" s="11" t="s">
        <v>77</v>
      </c>
      <c r="J40" s="12">
        <v>4000000000</v>
      </c>
      <c r="K40" s="12">
        <v>0</v>
      </c>
      <c r="L40" s="12">
        <v>0</v>
      </c>
      <c r="M40" s="12">
        <v>4000000000</v>
      </c>
      <c r="N40" s="12">
        <v>0</v>
      </c>
      <c r="O40" s="14">
        <f t="shared" si="2"/>
        <v>4000000000</v>
      </c>
      <c r="P40" s="12">
        <v>3081316320.6999998</v>
      </c>
      <c r="Q40" s="12">
        <v>918683679.29999995</v>
      </c>
      <c r="R40" s="12">
        <v>2519542195.6999998</v>
      </c>
      <c r="S40" s="12">
        <v>918500294.70000005</v>
      </c>
      <c r="T40" s="12">
        <v>849991340.70000005</v>
      </c>
      <c r="U40" s="8">
        <f t="shared" si="3"/>
        <v>1480457804.3000002</v>
      </c>
      <c r="V40" s="9">
        <f t="shared" si="4"/>
        <v>0.62988554892499993</v>
      </c>
      <c r="W40" s="9">
        <f t="shared" si="5"/>
        <v>0.22962507367500001</v>
      </c>
      <c r="X40" s="9">
        <f t="shared" si="6"/>
        <v>0.21249783517500001</v>
      </c>
      <c r="Y40" s="2"/>
    </row>
    <row r="41" spans="1:25" ht="79.5" thickBot="1" x14ac:dyDescent="0.3">
      <c r="A41" s="10" t="s">
        <v>73</v>
      </c>
      <c r="B41" s="10" t="s">
        <v>74</v>
      </c>
      <c r="C41" s="10" t="s">
        <v>75</v>
      </c>
      <c r="D41" s="10" t="s">
        <v>76</v>
      </c>
      <c r="E41" s="10"/>
      <c r="F41" s="10" t="s">
        <v>22</v>
      </c>
      <c r="G41" s="10" t="s">
        <v>78</v>
      </c>
      <c r="H41" s="10" t="s">
        <v>24</v>
      </c>
      <c r="I41" s="11" t="s">
        <v>77</v>
      </c>
      <c r="J41" s="12">
        <v>8570800000</v>
      </c>
      <c r="K41" s="12">
        <v>0</v>
      </c>
      <c r="L41" s="12">
        <v>0</v>
      </c>
      <c r="M41" s="12">
        <v>8570800000</v>
      </c>
      <c r="N41" s="12">
        <v>0</v>
      </c>
      <c r="O41" s="14">
        <f t="shared" si="2"/>
        <v>8570800000</v>
      </c>
      <c r="P41" s="12">
        <v>8570800000</v>
      </c>
      <c r="Q41" s="12">
        <v>0</v>
      </c>
      <c r="R41" s="12">
        <v>8570800000</v>
      </c>
      <c r="S41" s="12">
        <v>322240000</v>
      </c>
      <c r="T41" s="12">
        <v>322240000</v>
      </c>
      <c r="U41" s="8">
        <f t="shared" si="3"/>
        <v>0</v>
      </c>
      <c r="V41" s="9">
        <f t="shared" si="4"/>
        <v>1</v>
      </c>
      <c r="W41" s="9">
        <f t="shared" si="5"/>
        <v>3.7597423811079479E-2</v>
      </c>
      <c r="X41" s="9">
        <f t="shared" si="6"/>
        <v>3.7597423811079479E-2</v>
      </c>
      <c r="Y41" s="2"/>
    </row>
    <row r="42" spans="1:25" ht="57" thickBot="1" x14ac:dyDescent="0.3">
      <c r="A42" s="10" t="s">
        <v>73</v>
      </c>
      <c r="B42" s="10" t="s">
        <v>79</v>
      </c>
      <c r="C42" s="10" t="s">
        <v>75</v>
      </c>
      <c r="D42" s="10" t="s">
        <v>80</v>
      </c>
      <c r="E42" s="10" t="s">
        <v>0</v>
      </c>
      <c r="F42" s="10" t="s">
        <v>22</v>
      </c>
      <c r="G42" s="10" t="s">
        <v>50</v>
      </c>
      <c r="H42" s="10" t="s">
        <v>24</v>
      </c>
      <c r="I42" s="11" t="s">
        <v>81</v>
      </c>
      <c r="J42" s="12">
        <v>131974742</v>
      </c>
      <c r="K42" s="12">
        <v>0</v>
      </c>
      <c r="L42" s="12">
        <v>0</v>
      </c>
      <c r="M42" s="12">
        <v>131974742</v>
      </c>
      <c r="N42" s="12">
        <v>0</v>
      </c>
      <c r="O42" s="14">
        <f t="shared" si="2"/>
        <v>131974742</v>
      </c>
      <c r="P42" s="12">
        <v>131974742</v>
      </c>
      <c r="Q42" s="12">
        <v>0</v>
      </c>
      <c r="R42" s="12">
        <v>131974742</v>
      </c>
      <c r="S42" s="12">
        <v>131974742</v>
      </c>
      <c r="T42" s="12">
        <v>0</v>
      </c>
      <c r="U42" s="8">
        <f t="shared" si="3"/>
        <v>0</v>
      </c>
      <c r="V42" s="9">
        <f t="shared" si="4"/>
        <v>1</v>
      </c>
      <c r="W42" s="9">
        <f t="shared" si="5"/>
        <v>1</v>
      </c>
      <c r="X42" s="9">
        <f t="shared" si="6"/>
        <v>0</v>
      </c>
      <c r="Y42" s="2"/>
    </row>
    <row r="43" spans="1:25" ht="57" thickBot="1" x14ac:dyDescent="0.3">
      <c r="A43" s="10" t="s">
        <v>73</v>
      </c>
      <c r="B43" s="10" t="s">
        <v>79</v>
      </c>
      <c r="C43" s="10" t="s">
        <v>75</v>
      </c>
      <c r="D43" s="10" t="s">
        <v>80</v>
      </c>
      <c r="E43" s="10" t="s">
        <v>0</v>
      </c>
      <c r="F43" s="10" t="s">
        <v>22</v>
      </c>
      <c r="G43" s="10" t="s">
        <v>82</v>
      </c>
      <c r="H43" s="10" t="s">
        <v>24</v>
      </c>
      <c r="I43" s="11" t="s">
        <v>81</v>
      </c>
      <c r="J43" s="12">
        <v>0</v>
      </c>
      <c r="K43" s="12">
        <v>23780476336</v>
      </c>
      <c r="L43" s="12">
        <v>0</v>
      </c>
      <c r="M43" s="12">
        <v>23780476336</v>
      </c>
      <c r="N43" s="12">
        <v>0</v>
      </c>
      <c r="O43" s="14">
        <f t="shared" si="2"/>
        <v>23780476336</v>
      </c>
      <c r="P43" s="12">
        <v>18371226294</v>
      </c>
      <c r="Q43" s="12">
        <v>5409250042</v>
      </c>
      <c r="R43" s="12">
        <v>11104450594</v>
      </c>
      <c r="S43" s="12">
        <v>0</v>
      </c>
      <c r="T43" s="12">
        <v>0</v>
      </c>
      <c r="U43" s="8">
        <f t="shared" si="3"/>
        <v>12676025742</v>
      </c>
      <c r="V43" s="9">
        <f t="shared" si="4"/>
        <v>0.46695660915713288</v>
      </c>
      <c r="W43" s="9">
        <f t="shared" si="5"/>
        <v>0</v>
      </c>
      <c r="X43" s="9">
        <f t="shared" si="6"/>
        <v>0</v>
      </c>
      <c r="Y43" s="2"/>
    </row>
    <row r="44" spans="1:25" ht="57" thickBot="1" x14ac:dyDescent="0.3">
      <c r="A44" s="10" t="s">
        <v>73</v>
      </c>
      <c r="B44" s="10" t="s">
        <v>79</v>
      </c>
      <c r="C44" s="10" t="s">
        <v>75</v>
      </c>
      <c r="D44" s="10" t="s">
        <v>84</v>
      </c>
      <c r="E44" s="10"/>
      <c r="F44" s="10" t="s">
        <v>22</v>
      </c>
      <c r="G44" s="10" t="s">
        <v>50</v>
      </c>
      <c r="H44" s="10" t="s">
        <v>24</v>
      </c>
      <c r="I44" s="11" t="s">
        <v>85</v>
      </c>
      <c r="J44" s="12">
        <v>4500000000</v>
      </c>
      <c r="K44" s="12">
        <v>0</v>
      </c>
      <c r="L44" s="12">
        <v>0</v>
      </c>
      <c r="M44" s="12">
        <v>4500000000</v>
      </c>
      <c r="N44" s="12">
        <v>0</v>
      </c>
      <c r="O44" s="14">
        <f t="shared" si="2"/>
        <v>4500000000</v>
      </c>
      <c r="P44" s="12">
        <v>2779494854.5</v>
      </c>
      <c r="Q44" s="12">
        <v>1720505145.5</v>
      </c>
      <c r="R44" s="12">
        <v>2499163973.5</v>
      </c>
      <c r="S44" s="12">
        <v>898081806.5</v>
      </c>
      <c r="T44" s="12">
        <v>812614526.5</v>
      </c>
      <c r="U44" s="8">
        <f t="shared" si="3"/>
        <v>2000836026.5</v>
      </c>
      <c r="V44" s="9">
        <f t="shared" si="4"/>
        <v>0.55536977188888892</v>
      </c>
      <c r="W44" s="9">
        <f t="shared" si="5"/>
        <v>0.19957373477777779</v>
      </c>
      <c r="X44" s="9">
        <f t="shared" si="6"/>
        <v>0.1805810058888889</v>
      </c>
      <c r="Y44" s="2"/>
    </row>
    <row r="45" spans="1:25" ht="68.25" thickBot="1" x14ac:dyDescent="0.3">
      <c r="A45" s="10" t="s">
        <v>73</v>
      </c>
      <c r="B45" s="10" t="s">
        <v>79</v>
      </c>
      <c r="C45" s="10" t="s">
        <v>75</v>
      </c>
      <c r="D45" s="10" t="s">
        <v>86</v>
      </c>
      <c r="E45" s="10"/>
      <c r="F45" s="10" t="s">
        <v>22</v>
      </c>
      <c r="G45" s="10" t="s">
        <v>50</v>
      </c>
      <c r="H45" s="10" t="s">
        <v>24</v>
      </c>
      <c r="I45" s="11" t="s">
        <v>87</v>
      </c>
      <c r="J45" s="12">
        <v>5560170000</v>
      </c>
      <c r="K45" s="12">
        <v>0</v>
      </c>
      <c r="L45" s="12">
        <v>0</v>
      </c>
      <c r="M45" s="12">
        <v>5560170000</v>
      </c>
      <c r="N45" s="12">
        <v>0</v>
      </c>
      <c r="O45" s="14">
        <f t="shared" si="2"/>
        <v>5560170000</v>
      </c>
      <c r="P45" s="12">
        <v>4171876173</v>
      </c>
      <c r="Q45" s="12">
        <v>1388293827</v>
      </c>
      <c r="R45" s="12">
        <v>1312198250</v>
      </c>
      <c r="S45" s="12">
        <v>574097140</v>
      </c>
      <c r="T45" s="12">
        <v>503088514</v>
      </c>
      <c r="U45" s="8">
        <f t="shared" si="3"/>
        <v>4247971750</v>
      </c>
      <c r="V45" s="9">
        <f t="shared" si="4"/>
        <v>0.23599966367934794</v>
      </c>
      <c r="W45" s="9">
        <f t="shared" si="5"/>
        <v>0.10325172431778165</v>
      </c>
      <c r="X45" s="9">
        <f t="shared" si="6"/>
        <v>9.0480779184809096E-2</v>
      </c>
      <c r="Y45" s="2"/>
    </row>
    <row r="46" spans="1:25" ht="79.5" thickBot="1" x14ac:dyDescent="0.3">
      <c r="A46" s="10" t="s">
        <v>73</v>
      </c>
      <c r="B46" s="10" t="s">
        <v>79</v>
      </c>
      <c r="C46" s="10" t="s">
        <v>75</v>
      </c>
      <c r="D46" s="10" t="s">
        <v>88</v>
      </c>
      <c r="E46" s="10"/>
      <c r="F46" s="10" t="s">
        <v>22</v>
      </c>
      <c r="G46" s="10" t="s">
        <v>50</v>
      </c>
      <c r="H46" s="10" t="s">
        <v>24</v>
      </c>
      <c r="I46" s="11" t="s">
        <v>89</v>
      </c>
      <c r="J46" s="12">
        <v>25000000000</v>
      </c>
      <c r="K46" s="12">
        <v>0</v>
      </c>
      <c r="L46" s="12">
        <v>0</v>
      </c>
      <c r="M46" s="12">
        <v>25000000000</v>
      </c>
      <c r="N46" s="12">
        <v>0</v>
      </c>
      <c r="O46" s="14">
        <f t="shared" si="2"/>
        <v>25000000000</v>
      </c>
      <c r="P46" s="12">
        <v>25000000000</v>
      </c>
      <c r="Q46" s="12">
        <v>0</v>
      </c>
      <c r="R46" s="12">
        <v>25000000000</v>
      </c>
      <c r="S46" s="12">
        <v>175000000</v>
      </c>
      <c r="T46" s="12">
        <v>175000000</v>
      </c>
      <c r="U46" s="8">
        <f t="shared" si="3"/>
        <v>0</v>
      </c>
      <c r="V46" s="9">
        <f t="shared" si="4"/>
        <v>1</v>
      </c>
      <c r="W46" s="9">
        <f t="shared" si="5"/>
        <v>7.0000000000000001E-3</v>
      </c>
      <c r="X46" s="9">
        <f t="shared" si="6"/>
        <v>7.0000000000000001E-3</v>
      </c>
      <c r="Y46" s="2"/>
    </row>
    <row r="47" spans="1:25" ht="57" thickBot="1" x14ac:dyDescent="0.3">
      <c r="A47" s="10" t="s">
        <v>73</v>
      </c>
      <c r="B47" s="10" t="s">
        <v>79</v>
      </c>
      <c r="C47" s="10" t="s">
        <v>75</v>
      </c>
      <c r="D47" s="10" t="s">
        <v>90</v>
      </c>
      <c r="E47" s="10"/>
      <c r="F47" s="10" t="s">
        <v>22</v>
      </c>
      <c r="G47" s="10" t="s">
        <v>50</v>
      </c>
      <c r="H47" s="10" t="s">
        <v>24</v>
      </c>
      <c r="I47" s="11" t="s">
        <v>91</v>
      </c>
      <c r="J47" s="12">
        <v>1030000000</v>
      </c>
      <c r="K47" s="12">
        <v>0</v>
      </c>
      <c r="L47" s="12">
        <v>0</v>
      </c>
      <c r="M47" s="12">
        <v>1030000000</v>
      </c>
      <c r="N47" s="12">
        <v>0</v>
      </c>
      <c r="O47" s="14">
        <f t="shared" si="2"/>
        <v>1030000000</v>
      </c>
      <c r="P47" s="12">
        <v>1030000000</v>
      </c>
      <c r="Q47" s="12">
        <v>0</v>
      </c>
      <c r="R47" s="12">
        <v>1030000000</v>
      </c>
      <c r="S47" s="12">
        <v>0</v>
      </c>
      <c r="T47" s="12">
        <v>0</v>
      </c>
      <c r="U47" s="8">
        <f t="shared" si="3"/>
        <v>0</v>
      </c>
      <c r="V47" s="9">
        <f t="shared" si="4"/>
        <v>1</v>
      </c>
      <c r="W47" s="9">
        <f t="shared" si="5"/>
        <v>0</v>
      </c>
      <c r="X47" s="9">
        <f t="shared" si="6"/>
        <v>0</v>
      </c>
      <c r="Y47" s="2"/>
    </row>
    <row r="48" spans="1:25" ht="45.75" thickBot="1" x14ac:dyDescent="0.3">
      <c r="A48" s="10" t="s">
        <v>73</v>
      </c>
      <c r="B48" s="10" t="s">
        <v>79</v>
      </c>
      <c r="C48" s="10" t="s">
        <v>75</v>
      </c>
      <c r="D48" s="10" t="s">
        <v>92</v>
      </c>
      <c r="E48" s="10"/>
      <c r="F48" s="10" t="s">
        <v>22</v>
      </c>
      <c r="G48" s="10" t="s">
        <v>50</v>
      </c>
      <c r="H48" s="10" t="s">
        <v>24</v>
      </c>
      <c r="I48" s="11" t="s">
        <v>93</v>
      </c>
      <c r="J48" s="12">
        <v>8858000000</v>
      </c>
      <c r="K48" s="12">
        <v>0</v>
      </c>
      <c r="L48" s="12">
        <v>0</v>
      </c>
      <c r="M48" s="12">
        <v>8858000000</v>
      </c>
      <c r="N48" s="12">
        <v>0</v>
      </c>
      <c r="O48" s="14">
        <f t="shared" si="2"/>
        <v>8858000000</v>
      </c>
      <c r="P48" s="12">
        <v>7578522696.5</v>
      </c>
      <c r="Q48" s="12">
        <v>1279477303.5</v>
      </c>
      <c r="R48" s="12">
        <v>7578522696.5</v>
      </c>
      <c r="S48" s="12">
        <v>1599154599.5</v>
      </c>
      <c r="T48" s="12">
        <v>1534903715.5</v>
      </c>
      <c r="U48" s="8">
        <f t="shared" si="3"/>
        <v>1279477303.5</v>
      </c>
      <c r="V48" s="9">
        <f t="shared" si="4"/>
        <v>0.8555568634567623</v>
      </c>
      <c r="W48" s="9">
        <f t="shared" si="5"/>
        <v>0.18053224198464665</v>
      </c>
      <c r="X48" s="9">
        <f t="shared" si="6"/>
        <v>0.17327881186498081</v>
      </c>
      <c r="Y48" s="2"/>
    </row>
    <row r="49" spans="1:25" ht="57" thickBot="1" x14ac:dyDescent="0.3">
      <c r="A49" s="10" t="s">
        <v>73</v>
      </c>
      <c r="B49" s="10" t="s">
        <v>79</v>
      </c>
      <c r="C49" s="10" t="s">
        <v>75</v>
      </c>
      <c r="D49" s="10" t="s">
        <v>94</v>
      </c>
      <c r="E49" s="10"/>
      <c r="F49" s="10" t="s">
        <v>22</v>
      </c>
      <c r="G49" s="10" t="s">
        <v>50</v>
      </c>
      <c r="H49" s="10" t="s">
        <v>24</v>
      </c>
      <c r="I49" s="11" t="s">
        <v>95</v>
      </c>
      <c r="J49" s="12">
        <v>15422556395</v>
      </c>
      <c r="K49" s="12">
        <v>0</v>
      </c>
      <c r="L49" s="12">
        <v>0</v>
      </c>
      <c r="M49" s="12">
        <v>15422556395</v>
      </c>
      <c r="N49" s="12">
        <v>0</v>
      </c>
      <c r="O49" s="14">
        <f t="shared" si="2"/>
        <v>15422556395</v>
      </c>
      <c r="P49" s="12">
        <v>13930072599.5</v>
      </c>
      <c r="Q49" s="12">
        <v>1492483795.5</v>
      </c>
      <c r="R49" s="12">
        <v>765072599.5</v>
      </c>
      <c r="S49" s="12">
        <v>359057139.5</v>
      </c>
      <c r="T49" s="12">
        <v>329730047.5</v>
      </c>
      <c r="U49" s="8">
        <f t="shared" si="3"/>
        <v>14657483795.5</v>
      </c>
      <c r="V49" s="9">
        <f t="shared" si="4"/>
        <v>4.960737895230112E-2</v>
      </c>
      <c r="W49" s="9">
        <f t="shared" si="5"/>
        <v>2.3281298528200323E-2</v>
      </c>
      <c r="X49" s="9">
        <f t="shared" si="6"/>
        <v>2.1379727138290682E-2</v>
      </c>
      <c r="Y49" s="2"/>
    </row>
    <row r="50" spans="1:25" ht="55.5" customHeight="1" thickBot="1" x14ac:dyDescent="0.3">
      <c r="A50" s="10" t="s">
        <v>73</v>
      </c>
      <c r="B50" s="10" t="s">
        <v>79</v>
      </c>
      <c r="C50" s="10" t="s">
        <v>75</v>
      </c>
      <c r="D50" s="10" t="s">
        <v>96</v>
      </c>
      <c r="E50" s="10"/>
      <c r="F50" s="10" t="s">
        <v>22</v>
      </c>
      <c r="G50" s="10" t="s">
        <v>23</v>
      </c>
      <c r="H50" s="10" t="s">
        <v>24</v>
      </c>
      <c r="I50" s="11" t="s">
        <v>97</v>
      </c>
      <c r="J50" s="12">
        <v>126948897025</v>
      </c>
      <c r="K50" s="12">
        <v>0</v>
      </c>
      <c r="L50" s="12">
        <v>0</v>
      </c>
      <c r="M50" s="12">
        <v>126948897025</v>
      </c>
      <c r="N50" s="12">
        <v>68191739968</v>
      </c>
      <c r="O50" s="14">
        <f t="shared" si="2"/>
        <v>58757157057</v>
      </c>
      <c r="P50" s="12">
        <v>58757157057</v>
      </c>
      <c r="Q50" s="12">
        <v>0</v>
      </c>
      <c r="R50" s="12">
        <v>58757157057</v>
      </c>
      <c r="S50" s="12">
        <v>0</v>
      </c>
      <c r="T50" s="12">
        <v>0</v>
      </c>
      <c r="U50" s="8">
        <f t="shared" si="3"/>
        <v>0</v>
      </c>
      <c r="V50" s="9">
        <f t="shared" si="4"/>
        <v>1</v>
      </c>
      <c r="W50" s="9">
        <f t="shared" si="5"/>
        <v>0</v>
      </c>
      <c r="X50" s="9">
        <f t="shared" si="6"/>
        <v>0</v>
      </c>
      <c r="Y50" s="2"/>
    </row>
    <row r="51" spans="1:25" ht="57" thickBot="1" x14ac:dyDescent="0.3">
      <c r="A51" s="10" t="s">
        <v>73</v>
      </c>
      <c r="B51" s="10" t="s">
        <v>79</v>
      </c>
      <c r="C51" s="10" t="s">
        <v>75</v>
      </c>
      <c r="D51" s="10" t="s">
        <v>98</v>
      </c>
      <c r="E51" s="10"/>
      <c r="F51" s="10" t="s">
        <v>22</v>
      </c>
      <c r="G51" s="10" t="s">
        <v>50</v>
      </c>
      <c r="H51" s="10" t="s">
        <v>24</v>
      </c>
      <c r="I51" s="11" t="s">
        <v>99</v>
      </c>
      <c r="J51" s="12">
        <v>2163000000</v>
      </c>
      <c r="K51" s="12">
        <v>0</v>
      </c>
      <c r="L51" s="12">
        <v>0</v>
      </c>
      <c r="M51" s="12">
        <v>2163000000</v>
      </c>
      <c r="N51" s="12">
        <v>0</v>
      </c>
      <c r="O51" s="14">
        <f t="shared" si="2"/>
        <v>2163000000</v>
      </c>
      <c r="P51" s="12">
        <v>2163000000</v>
      </c>
      <c r="Q51" s="12">
        <v>0</v>
      </c>
      <c r="R51" s="12">
        <v>0</v>
      </c>
      <c r="S51" s="12">
        <v>0</v>
      </c>
      <c r="T51" s="12">
        <v>0</v>
      </c>
      <c r="U51" s="8">
        <f t="shared" si="3"/>
        <v>2163000000</v>
      </c>
      <c r="V51" s="9">
        <f t="shared" si="4"/>
        <v>0</v>
      </c>
      <c r="W51" s="9">
        <f t="shared" si="5"/>
        <v>0</v>
      </c>
      <c r="X51" s="9">
        <f t="shared" si="6"/>
        <v>0</v>
      </c>
      <c r="Y51" s="2"/>
    </row>
    <row r="52" spans="1:25" ht="102" thickBot="1" x14ac:dyDescent="0.3">
      <c r="A52" s="10" t="s">
        <v>73</v>
      </c>
      <c r="B52" s="10" t="s">
        <v>79</v>
      </c>
      <c r="C52" s="10" t="s">
        <v>75</v>
      </c>
      <c r="D52" s="10" t="s">
        <v>100</v>
      </c>
      <c r="E52" s="10"/>
      <c r="F52" s="10" t="s">
        <v>22</v>
      </c>
      <c r="G52" s="10" t="s">
        <v>50</v>
      </c>
      <c r="H52" s="10" t="s">
        <v>24</v>
      </c>
      <c r="I52" s="11" t="s">
        <v>101</v>
      </c>
      <c r="J52" s="12">
        <v>5181350000</v>
      </c>
      <c r="K52" s="12">
        <v>0</v>
      </c>
      <c r="L52" s="12">
        <v>0</v>
      </c>
      <c r="M52" s="12">
        <v>5181350000</v>
      </c>
      <c r="N52" s="12">
        <v>0</v>
      </c>
      <c r="O52" s="14">
        <f t="shared" si="2"/>
        <v>5181350000</v>
      </c>
      <c r="P52" s="12">
        <v>1103711580</v>
      </c>
      <c r="Q52" s="12">
        <v>4077638420</v>
      </c>
      <c r="R52" s="12">
        <v>1103711580</v>
      </c>
      <c r="S52" s="12">
        <v>326158316</v>
      </c>
      <c r="T52" s="12">
        <v>286800516</v>
      </c>
      <c r="U52" s="8">
        <f t="shared" si="3"/>
        <v>4077638420</v>
      </c>
      <c r="V52" s="9">
        <f t="shared" si="4"/>
        <v>0.21301621778108021</v>
      </c>
      <c r="W52" s="9">
        <f t="shared" si="5"/>
        <v>6.2948520366313793E-2</v>
      </c>
      <c r="X52" s="9">
        <f t="shared" si="6"/>
        <v>5.5352469144141971E-2</v>
      </c>
      <c r="Y52" s="2"/>
    </row>
    <row r="53" spans="1:25" ht="45" customHeight="1" thickBot="1" x14ac:dyDescent="0.3">
      <c r="A53" s="10" t="s">
        <v>73</v>
      </c>
      <c r="B53" s="10" t="s">
        <v>79</v>
      </c>
      <c r="C53" s="10" t="s">
        <v>75</v>
      </c>
      <c r="D53" s="10" t="s">
        <v>83</v>
      </c>
      <c r="E53" s="10"/>
      <c r="F53" s="10" t="s">
        <v>22</v>
      </c>
      <c r="G53" s="10" t="s">
        <v>50</v>
      </c>
      <c r="H53" s="10" t="s">
        <v>24</v>
      </c>
      <c r="I53" s="11" t="s">
        <v>102</v>
      </c>
      <c r="J53" s="12">
        <v>4948478237</v>
      </c>
      <c r="K53" s="12">
        <v>0</v>
      </c>
      <c r="L53" s="12">
        <v>0</v>
      </c>
      <c r="M53" s="12">
        <v>4948478237</v>
      </c>
      <c r="N53" s="12">
        <v>0</v>
      </c>
      <c r="O53" s="14">
        <f t="shared" si="2"/>
        <v>4948478237</v>
      </c>
      <c r="P53" s="12">
        <v>2864495714</v>
      </c>
      <c r="Q53" s="12">
        <v>2083982523</v>
      </c>
      <c r="R53" s="12">
        <v>2205924241</v>
      </c>
      <c r="S53" s="12">
        <v>1747121619</v>
      </c>
      <c r="T53" s="12">
        <v>1729295612</v>
      </c>
      <c r="U53" s="8">
        <f t="shared" si="3"/>
        <v>2742553996</v>
      </c>
      <c r="V53" s="9">
        <f t="shared" si="4"/>
        <v>0.44577830503652671</v>
      </c>
      <c r="W53" s="9">
        <f t="shared" si="5"/>
        <v>0.35306240329333793</v>
      </c>
      <c r="X53" s="9">
        <f t="shared" si="6"/>
        <v>0.3494600823077238</v>
      </c>
      <c r="Y53" s="2"/>
    </row>
    <row r="54" spans="1:25" ht="49.5" customHeight="1" thickBot="1" x14ac:dyDescent="0.3">
      <c r="A54" s="10" t="s">
        <v>73</v>
      </c>
      <c r="B54" s="10" t="s">
        <v>103</v>
      </c>
      <c r="C54" s="10" t="s">
        <v>75</v>
      </c>
      <c r="D54" s="10" t="s">
        <v>104</v>
      </c>
      <c r="E54" s="10"/>
      <c r="F54" s="10" t="s">
        <v>22</v>
      </c>
      <c r="G54" s="10" t="s">
        <v>50</v>
      </c>
      <c r="H54" s="10" t="s">
        <v>24</v>
      </c>
      <c r="I54" s="11" t="s">
        <v>105</v>
      </c>
      <c r="J54" s="12">
        <v>163050000</v>
      </c>
      <c r="K54" s="12">
        <v>0</v>
      </c>
      <c r="L54" s="12">
        <v>0</v>
      </c>
      <c r="M54" s="12">
        <v>163050000</v>
      </c>
      <c r="N54" s="12">
        <v>0</v>
      </c>
      <c r="O54" s="14">
        <f t="shared" si="2"/>
        <v>163050000</v>
      </c>
      <c r="P54" s="12">
        <v>126007278</v>
      </c>
      <c r="Q54" s="12">
        <v>37042722</v>
      </c>
      <c r="R54" s="12">
        <v>71457278</v>
      </c>
      <c r="S54" s="12">
        <v>35152198</v>
      </c>
      <c r="T54" s="12">
        <v>30291182</v>
      </c>
      <c r="U54" s="8">
        <f t="shared" si="3"/>
        <v>91592722</v>
      </c>
      <c r="V54" s="9">
        <f t="shared" si="4"/>
        <v>0.43825377491567002</v>
      </c>
      <c r="W54" s="9">
        <f t="shared" si="5"/>
        <v>0.21559152407237045</v>
      </c>
      <c r="X54" s="9">
        <f t="shared" si="6"/>
        <v>0.18577848512726158</v>
      </c>
      <c r="Y54" s="2"/>
    </row>
    <row r="55" spans="1:25" ht="113.25" thickBot="1" x14ac:dyDescent="0.3">
      <c r="A55" s="10" t="s">
        <v>73</v>
      </c>
      <c r="B55" s="10" t="s">
        <v>103</v>
      </c>
      <c r="C55" s="10" t="s">
        <v>75</v>
      </c>
      <c r="D55" s="10" t="s">
        <v>106</v>
      </c>
      <c r="E55" s="10"/>
      <c r="F55" s="10" t="s">
        <v>22</v>
      </c>
      <c r="G55" s="10" t="s">
        <v>50</v>
      </c>
      <c r="H55" s="10" t="s">
        <v>24</v>
      </c>
      <c r="I55" s="11" t="s">
        <v>107</v>
      </c>
      <c r="J55" s="12">
        <v>300000000</v>
      </c>
      <c r="K55" s="12">
        <v>0</v>
      </c>
      <c r="L55" s="12">
        <v>0</v>
      </c>
      <c r="M55" s="12">
        <v>300000000</v>
      </c>
      <c r="N55" s="12">
        <v>0</v>
      </c>
      <c r="O55" s="14">
        <f t="shared" si="2"/>
        <v>300000000</v>
      </c>
      <c r="P55" s="12">
        <v>290819135</v>
      </c>
      <c r="Q55" s="12">
        <v>9180865</v>
      </c>
      <c r="R55" s="12">
        <v>110819135</v>
      </c>
      <c r="S55" s="12">
        <v>55514785</v>
      </c>
      <c r="T55" s="12">
        <v>47453915</v>
      </c>
      <c r="U55" s="8">
        <f t="shared" si="3"/>
        <v>189180865</v>
      </c>
      <c r="V55" s="9">
        <f t="shared" si="4"/>
        <v>0.36939711666666669</v>
      </c>
      <c r="W55" s="9">
        <f t="shared" si="5"/>
        <v>0.18504928333333334</v>
      </c>
      <c r="X55" s="9">
        <f t="shared" si="6"/>
        <v>0.15817971666666666</v>
      </c>
      <c r="Y55" s="2"/>
    </row>
    <row r="56" spans="1:25" ht="90.75" thickBot="1" x14ac:dyDescent="0.3">
      <c r="A56" s="10" t="s">
        <v>73</v>
      </c>
      <c r="B56" s="10" t="s">
        <v>103</v>
      </c>
      <c r="C56" s="10" t="s">
        <v>75</v>
      </c>
      <c r="D56" s="10" t="s">
        <v>108</v>
      </c>
      <c r="E56" s="10"/>
      <c r="F56" s="10" t="s">
        <v>22</v>
      </c>
      <c r="G56" s="10" t="s">
        <v>50</v>
      </c>
      <c r="H56" s="10" t="s">
        <v>24</v>
      </c>
      <c r="I56" s="11" t="s">
        <v>109</v>
      </c>
      <c r="J56" s="12">
        <v>144200574</v>
      </c>
      <c r="K56" s="12">
        <v>0</v>
      </c>
      <c r="L56" s="12">
        <v>0</v>
      </c>
      <c r="M56" s="12">
        <v>144200574</v>
      </c>
      <c r="N56" s="12">
        <v>0</v>
      </c>
      <c r="O56" s="14">
        <f t="shared" si="2"/>
        <v>144200574</v>
      </c>
      <c r="P56" s="12">
        <v>70744231.599999994</v>
      </c>
      <c r="Q56" s="12">
        <v>73456342.400000006</v>
      </c>
      <c r="R56" s="12">
        <v>70744231</v>
      </c>
      <c r="S56" s="12">
        <v>15000000</v>
      </c>
      <c r="T56" s="12">
        <v>15000000</v>
      </c>
      <c r="U56" s="8">
        <f t="shared" si="3"/>
        <v>73456343</v>
      </c>
      <c r="V56" s="9">
        <f t="shared" si="4"/>
        <v>0.49059604298107717</v>
      </c>
      <c r="W56" s="9">
        <f t="shared" si="5"/>
        <v>0.10402177733356319</v>
      </c>
      <c r="X56" s="9">
        <f t="shared" si="6"/>
        <v>0.10402177733356319</v>
      </c>
      <c r="Y56" s="2"/>
    </row>
    <row r="57" spans="1:25" ht="55.5" customHeight="1" thickBot="1" x14ac:dyDescent="0.3">
      <c r="A57" s="10" t="s">
        <v>73</v>
      </c>
      <c r="B57" s="10" t="s">
        <v>110</v>
      </c>
      <c r="C57" s="10" t="s">
        <v>75</v>
      </c>
      <c r="D57" s="10" t="s">
        <v>104</v>
      </c>
      <c r="E57" s="10"/>
      <c r="F57" s="10" t="s">
        <v>22</v>
      </c>
      <c r="G57" s="10" t="s">
        <v>50</v>
      </c>
      <c r="H57" s="10" t="s">
        <v>24</v>
      </c>
      <c r="I57" s="11" t="s">
        <v>111</v>
      </c>
      <c r="J57" s="12">
        <v>2246121120</v>
      </c>
      <c r="K57" s="12">
        <v>0</v>
      </c>
      <c r="L57" s="12">
        <v>0</v>
      </c>
      <c r="M57" s="12">
        <v>2246121120</v>
      </c>
      <c r="N57" s="12">
        <v>0</v>
      </c>
      <c r="O57" s="14">
        <f t="shared" si="2"/>
        <v>2246121120</v>
      </c>
      <c r="P57" s="12">
        <v>2222920608</v>
      </c>
      <c r="Q57" s="12">
        <v>23200512</v>
      </c>
      <c r="R57" s="12">
        <v>1012920608</v>
      </c>
      <c r="S57" s="12">
        <v>538607380</v>
      </c>
      <c r="T57" s="12">
        <v>525368221</v>
      </c>
      <c r="U57" s="8">
        <f t="shared" si="3"/>
        <v>1233200512</v>
      </c>
      <c r="V57" s="9">
        <f t="shared" si="4"/>
        <v>0.4509643754206808</v>
      </c>
      <c r="W57" s="9">
        <f t="shared" si="5"/>
        <v>0.23979445062161206</v>
      </c>
      <c r="X57" s="9">
        <f t="shared" si="6"/>
        <v>0.23390021861332216</v>
      </c>
      <c r="Y57" s="2"/>
    </row>
    <row r="58" spans="1:25" ht="66.75" customHeight="1" thickBot="1" x14ac:dyDescent="0.3">
      <c r="A58" s="10" t="s">
        <v>73</v>
      </c>
      <c r="B58" s="10" t="s">
        <v>110</v>
      </c>
      <c r="C58" s="10" t="s">
        <v>75</v>
      </c>
      <c r="D58" s="10" t="s">
        <v>106</v>
      </c>
      <c r="E58" s="10"/>
      <c r="F58" s="10" t="s">
        <v>22</v>
      </c>
      <c r="G58" s="10" t="s">
        <v>50</v>
      </c>
      <c r="H58" s="10" t="s">
        <v>24</v>
      </c>
      <c r="I58" s="11" t="s">
        <v>112</v>
      </c>
      <c r="J58" s="12">
        <v>1278000000</v>
      </c>
      <c r="K58" s="12">
        <v>0</v>
      </c>
      <c r="L58" s="12">
        <v>0</v>
      </c>
      <c r="M58" s="12">
        <v>1278000000</v>
      </c>
      <c r="N58" s="12">
        <v>0</v>
      </c>
      <c r="O58" s="14">
        <f t="shared" si="2"/>
        <v>1278000000</v>
      </c>
      <c r="P58" s="12">
        <v>1185173116.7</v>
      </c>
      <c r="Q58" s="12">
        <v>92826883.299999997</v>
      </c>
      <c r="R58" s="12">
        <v>810510878.64999998</v>
      </c>
      <c r="S58" s="12">
        <v>322515961.64999998</v>
      </c>
      <c r="T58" s="12">
        <v>266972101.65000001</v>
      </c>
      <c r="U58" s="8">
        <f t="shared" si="3"/>
        <v>467489121.35000002</v>
      </c>
      <c r="V58" s="9">
        <f t="shared" si="4"/>
        <v>0.63420256545383413</v>
      </c>
      <c r="W58" s="9">
        <f t="shared" si="5"/>
        <v>0.2523599073943662</v>
      </c>
      <c r="X58" s="9">
        <f t="shared" si="6"/>
        <v>0.20889835809859156</v>
      </c>
      <c r="Y58" s="2"/>
    </row>
    <row r="59" spans="1:25" ht="33.75" customHeight="1" thickBot="1" x14ac:dyDescent="0.3">
      <c r="A59" s="10"/>
      <c r="B59" s="10"/>
      <c r="C59" s="10"/>
      <c r="D59" s="10"/>
      <c r="E59" s="10"/>
      <c r="F59" s="10"/>
      <c r="G59" s="10"/>
      <c r="H59" s="10"/>
      <c r="I59" s="11" t="s">
        <v>118</v>
      </c>
      <c r="J59" s="12">
        <f t="shared" ref="J59:T59" si="10">+J7+J39</f>
        <v>594759724093</v>
      </c>
      <c r="K59" s="12">
        <f t="shared" si="10"/>
        <v>89310012336</v>
      </c>
      <c r="L59" s="12">
        <f t="shared" si="10"/>
        <v>1686000</v>
      </c>
      <c r="M59" s="12">
        <f t="shared" si="10"/>
        <v>684068050429</v>
      </c>
      <c r="N59" s="12">
        <f t="shared" si="10"/>
        <v>74191739968</v>
      </c>
      <c r="O59" s="12">
        <f t="shared" si="10"/>
        <v>609876310461</v>
      </c>
      <c r="P59" s="12">
        <f t="shared" si="10"/>
        <v>548103726463.23999</v>
      </c>
      <c r="Q59" s="12">
        <f t="shared" si="10"/>
        <v>61772583997.760002</v>
      </c>
      <c r="R59" s="12">
        <f t="shared" si="10"/>
        <v>493052653586.20001</v>
      </c>
      <c r="S59" s="12">
        <f t="shared" si="10"/>
        <v>287393133671.14996</v>
      </c>
      <c r="T59" s="12">
        <f t="shared" si="10"/>
        <v>273376556365.64999</v>
      </c>
      <c r="U59" s="8">
        <f t="shared" si="3"/>
        <v>116823656874.79999</v>
      </c>
      <c r="V59" s="9">
        <f t="shared" si="4"/>
        <v>0.80844696724407272</v>
      </c>
      <c r="W59" s="9">
        <f t="shared" si="5"/>
        <v>0.47123183626186771</v>
      </c>
      <c r="X59" s="9">
        <f t="shared" si="6"/>
        <v>0.44824918049203638</v>
      </c>
      <c r="Y59" s="2"/>
    </row>
    <row r="60" spans="1:25" x14ac:dyDescent="0.25">
      <c r="A60" s="15" t="s">
        <v>126</v>
      </c>
      <c r="B60" s="15"/>
      <c r="C60" s="15"/>
      <c r="D60" s="15"/>
      <c r="E60" s="15"/>
      <c r="F60" s="15"/>
      <c r="G60" s="13"/>
      <c r="H60" s="13"/>
      <c r="I60" s="13"/>
      <c r="J60" s="13"/>
      <c r="K60" s="16"/>
      <c r="L60" s="16"/>
      <c r="M60" s="17"/>
      <c r="N60" s="16"/>
      <c r="O60" s="16"/>
      <c r="P60" s="13"/>
      <c r="Q60" s="13"/>
    </row>
    <row r="61" spans="1:25" x14ac:dyDescent="0.25">
      <c r="A61" s="13" t="s">
        <v>127</v>
      </c>
      <c r="B61" s="13"/>
      <c r="C61" s="13"/>
      <c r="D61" s="13"/>
      <c r="E61" s="13"/>
      <c r="F61" s="13"/>
      <c r="G61" s="13"/>
      <c r="H61" s="13"/>
      <c r="I61" s="13"/>
      <c r="J61" s="13"/>
      <c r="K61" s="16"/>
      <c r="L61" s="16"/>
      <c r="M61" s="17"/>
      <c r="N61" s="16"/>
      <c r="O61" s="16"/>
      <c r="P61" s="13"/>
      <c r="Q61" s="13"/>
      <c r="R61" s="18"/>
      <c r="S61" s="18"/>
      <c r="T61" s="19"/>
      <c r="U61" s="20"/>
      <c r="V61" s="20"/>
      <c r="W61" s="3"/>
      <c r="X61" s="3"/>
      <c r="Y61" s="2"/>
    </row>
    <row r="62" spans="1:25" x14ac:dyDescent="0.25">
      <c r="A62" s="13" t="s">
        <v>128</v>
      </c>
      <c r="B62" s="13"/>
      <c r="C62" s="13"/>
      <c r="D62" s="13"/>
      <c r="E62" s="13"/>
      <c r="F62" s="13"/>
      <c r="G62" s="13"/>
      <c r="H62" s="13"/>
      <c r="I62" s="13"/>
      <c r="J62" s="13"/>
      <c r="K62" s="16"/>
      <c r="L62" s="16"/>
      <c r="M62" s="17"/>
      <c r="N62" s="16"/>
      <c r="O62" s="16"/>
      <c r="P62" s="13"/>
      <c r="Q62" s="13"/>
      <c r="R62" s="18"/>
      <c r="S62" s="18"/>
      <c r="T62" s="19"/>
      <c r="U62" s="20"/>
      <c r="V62" s="20"/>
      <c r="W62" s="3"/>
      <c r="X62" s="3"/>
      <c r="Y62" s="2"/>
    </row>
    <row r="63" spans="1:25" x14ac:dyDescent="0.25">
      <c r="A63" s="13" t="s">
        <v>129</v>
      </c>
      <c r="B63" s="13"/>
      <c r="C63" s="13"/>
      <c r="D63" s="13"/>
      <c r="E63" s="13"/>
      <c r="F63" s="13"/>
      <c r="G63" s="13"/>
      <c r="H63" s="13"/>
      <c r="I63" s="13"/>
      <c r="J63" s="13"/>
      <c r="K63" s="16"/>
      <c r="L63" s="16"/>
      <c r="M63" s="17"/>
      <c r="N63" s="16"/>
      <c r="O63" s="16"/>
      <c r="P63" s="13"/>
      <c r="Q63" s="13"/>
      <c r="R63" s="18"/>
      <c r="S63" s="18"/>
      <c r="T63" s="19"/>
      <c r="U63" s="20"/>
      <c r="V63" s="20"/>
      <c r="W63" s="2"/>
      <c r="X63" s="2"/>
      <c r="Y63" s="2"/>
    </row>
    <row r="64" spans="1:25" x14ac:dyDescent="0.25">
      <c r="A64" s="13" t="s">
        <v>130</v>
      </c>
      <c r="B64" s="13"/>
      <c r="C64" s="13"/>
      <c r="D64" s="13"/>
      <c r="E64" s="13"/>
      <c r="F64" s="13"/>
      <c r="G64" s="13"/>
      <c r="H64" s="13"/>
      <c r="I64" s="13"/>
      <c r="J64" s="13"/>
      <c r="K64" s="16"/>
      <c r="L64" s="16"/>
      <c r="M64" s="17"/>
      <c r="N64" s="16"/>
      <c r="O64" s="16"/>
      <c r="P64" s="13"/>
      <c r="Q64" s="13"/>
      <c r="R64" s="18"/>
      <c r="S64" s="18"/>
      <c r="T64" s="19"/>
      <c r="U64" s="20"/>
      <c r="V64" s="20"/>
      <c r="W64" s="2"/>
      <c r="X64" s="2"/>
      <c r="Y64" s="2"/>
    </row>
    <row r="65" spans="1:25" x14ac:dyDescent="0.25">
      <c r="A65" s="13" t="s">
        <v>131</v>
      </c>
      <c r="B65" s="13"/>
      <c r="C65" s="13"/>
      <c r="D65" s="13"/>
      <c r="E65" s="13"/>
      <c r="F65" s="13"/>
      <c r="G65" s="13"/>
      <c r="H65" s="13"/>
      <c r="I65" s="13"/>
      <c r="J65" s="13"/>
      <c r="K65" s="16"/>
      <c r="L65" s="16"/>
      <c r="M65" s="17"/>
      <c r="N65" s="16"/>
      <c r="O65" s="18"/>
      <c r="P65" s="13"/>
      <c r="Q65" s="13"/>
      <c r="R65" s="18"/>
      <c r="S65" s="18"/>
      <c r="T65" s="19"/>
      <c r="U65" s="20"/>
      <c r="V65" s="20"/>
      <c r="W65" s="2"/>
      <c r="X65" s="2"/>
      <c r="Y65" s="2"/>
    </row>
    <row r="66" spans="1:25" x14ac:dyDescent="0.25">
      <c r="A66" s="13" t="s">
        <v>132</v>
      </c>
      <c r="B66" s="13"/>
      <c r="C66" s="13"/>
      <c r="D66" s="13"/>
      <c r="E66" s="13"/>
      <c r="F66" s="13"/>
      <c r="G66" s="13"/>
      <c r="H66" s="13"/>
      <c r="I66" s="13"/>
      <c r="J66" s="13"/>
      <c r="K66" s="16"/>
      <c r="L66" s="13"/>
      <c r="M66" s="13"/>
      <c r="N66" s="13"/>
      <c r="O66" s="13"/>
      <c r="P66" s="18"/>
      <c r="Q66" s="18"/>
      <c r="R66" s="18"/>
      <c r="S66" s="18"/>
      <c r="T66" s="19"/>
      <c r="U66" s="20"/>
      <c r="V66" s="20"/>
      <c r="W66" s="2"/>
      <c r="X66" s="2"/>
      <c r="Y66" s="2"/>
    </row>
    <row r="67" spans="1:25" x14ac:dyDescent="0.25">
      <c r="V67" s="2"/>
      <c r="W67" s="2"/>
      <c r="X67" s="2"/>
      <c r="Y67" s="2"/>
    </row>
    <row r="68" spans="1:25" x14ac:dyDescent="0.25">
      <c r="V68" s="2"/>
      <c r="W68" s="2"/>
      <c r="X68" s="2"/>
      <c r="Y68" s="2"/>
    </row>
    <row r="69" spans="1:25" x14ac:dyDescent="0.25">
      <c r="V69" s="2"/>
      <c r="W69" s="2"/>
      <c r="X69" s="2"/>
      <c r="Y69" s="2"/>
    </row>
    <row r="70" spans="1:25" x14ac:dyDescent="0.25">
      <c r="V70" s="2"/>
      <c r="W70" s="2"/>
      <c r="X70" s="2"/>
      <c r="Y70" s="2"/>
    </row>
    <row r="71" spans="1:25" x14ac:dyDescent="0.25">
      <c r="V71" s="2"/>
      <c r="W71" s="2"/>
      <c r="X71" s="2"/>
      <c r="Y71" s="2"/>
    </row>
    <row r="72" spans="1:25" x14ac:dyDescent="0.25">
      <c r="V72" s="2"/>
      <c r="W72" s="2"/>
      <c r="X72" s="2"/>
      <c r="Y72" s="2"/>
    </row>
    <row r="73" spans="1:25" x14ac:dyDescent="0.25">
      <c r="V73" s="2"/>
      <c r="W73" s="2"/>
      <c r="X73" s="2"/>
      <c r="Y73" s="2"/>
    </row>
    <row r="74" spans="1:25" x14ac:dyDescent="0.25">
      <c r="V74" s="2"/>
      <c r="W74" s="2"/>
      <c r="X74" s="2"/>
      <c r="Y74" s="2"/>
    </row>
  </sheetData>
  <mergeCells count="3">
    <mergeCell ref="A2:X2"/>
    <mergeCell ref="A3:X3"/>
    <mergeCell ref="A4:X4"/>
  </mergeCells>
  <printOptions horizontalCentered="1"/>
  <pageMargins left="0.19685039370078741" right="0" top="0.78740157480314965" bottom="0.78740157480314965" header="0.78740157480314965" footer="0.78740157480314965"/>
  <pageSetup paperSize="5"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Alterno</cp:lastModifiedBy>
  <cp:lastPrinted>2020-08-05T19:10:30Z</cp:lastPrinted>
  <dcterms:created xsi:type="dcterms:W3CDTF">2020-08-02T22:55:43Z</dcterms:created>
  <dcterms:modified xsi:type="dcterms:W3CDTF">2020-08-05T19:10:58Z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