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NANCIERA - PRESPTO\AÑO 2020\PAGINA WEB 2020\ENERO 2020\PDF\"/>
    </mc:Choice>
  </mc:AlternateContent>
  <bookViews>
    <workbookView xWindow="240" yWindow="120" windowWidth="18060" windowHeight="7050"/>
  </bookViews>
  <sheets>
    <sheet name="GESTION GENERAL " sheetId="1" r:id="rId1"/>
  </sheets>
  <definedNames>
    <definedName name="_xlnm.Print_Titles" localSheetId="0">'GESTION GENERAL '!$5:$5</definedName>
  </definedNames>
  <calcPr calcId="152511"/>
</workbook>
</file>

<file path=xl/calcChain.xml><?xml version="1.0" encoding="utf-8"?>
<calcChain xmlns="http://schemas.openxmlformats.org/spreadsheetml/2006/main">
  <c r="P7" i="1" l="1"/>
  <c r="R11" i="1"/>
  <c r="Q11" i="1"/>
  <c r="P11" i="1"/>
  <c r="R7" i="1"/>
  <c r="Q7" i="1"/>
  <c r="V54" i="1" l="1"/>
  <c r="U54" i="1"/>
  <c r="T54" i="1"/>
  <c r="V53" i="1"/>
  <c r="U53" i="1"/>
  <c r="T53" i="1"/>
  <c r="V52" i="1"/>
  <c r="U52" i="1"/>
  <c r="T52" i="1"/>
  <c r="V51" i="1"/>
  <c r="U51" i="1"/>
  <c r="T51" i="1"/>
  <c r="V50" i="1"/>
  <c r="U50" i="1"/>
  <c r="T50" i="1"/>
  <c r="V49" i="1"/>
  <c r="U49" i="1"/>
  <c r="T49" i="1"/>
  <c r="V48" i="1"/>
  <c r="U48" i="1"/>
  <c r="T48" i="1"/>
  <c r="V47" i="1"/>
  <c r="U47" i="1"/>
  <c r="T47" i="1"/>
  <c r="V46" i="1"/>
  <c r="U46" i="1"/>
  <c r="T46" i="1"/>
  <c r="V45" i="1"/>
  <c r="U45" i="1"/>
  <c r="T45" i="1"/>
  <c r="V44" i="1"/>
  <c r="U44" i="1"/>
  <c r="T44" i="1"/>
  <c r="V43" i="1"/>
  <c r="U43" i="1"/>
  <c r="T43" i="1"/>
  <c r="V42" i="1"/>
  <c r="U42" i="1"/>
  <c r="T42" i="1"/>
  <c r="V41" i="1"/>
  <c r="U41" i="1"/>
  <c r="T41" i="1"/>
  <c r="V40" i="1"/>
  <c r="U40" i="1"/>
  <c r="T40" i="1"/>
  <c r="V39" i="1"/>
  <c r="U39" i="1"/>
  <c r="T39" i="1"/>
  <c r="V38" i="1"/>
  <c r="U38" i="1"/>
  <c r="T38" i="1"/>
  <c r="V37" i="1"/>
  <c r="U37" i="1"/>
  <c r="T37" i="1"/>
  <c r="V35" i="1"/>
  <c r="U35" i="1"/>
  <c r="T35" i="1"/>
  <c r="V34" i="1"/>
  <c r="U34" i="1"/>
  <c r="T34" i="1"/>
  <c r="V32" i="1"/>
  <c r="U32" i="1"/>
  <c r="T32" i="1"/>
  <c r="V31" i="1"/>
  <c r="U31" i="1"/>
  <c r="T31" i="1"/>
  <c r="V30" i="1"/>
  <c r="U30" i="1"/>
  <c r="T30" i="1"/>
  <c r="V29" i="1"/>
  <c r="U29" i="1"/>
  <c r="T29" i="1"/>
  <c r="V28" i="1"/>
  <c r="U28" i="1"/>
  <c r="T28" i="1"/>
  <c r="V27" i="1"/>
  <c r="U27" i="1"/>
  <c r="T27" i="1"/>
  <c r="V26" i="1"/>
  <c r="U26" i="1"/>
  <c r="T26" i="1"/>
  <c r="V25" i="1"/>
  <c r="U25" i="1"/>
  <c r="T25" i="1"/>
  <c r="V24" i="1"/>
  <c r="U24" i="1"/>
  <c r="T24" i="1"/>
  <c r="V23" i="1"/>
  <c r="U23" i="1"/>
  <c r="T23" i="1"/>
  <c r="V22" i="1"/>
  <c r="U22" i="1"/>
  <c r="T22" i="1"/>
  <c r="V21" i="1"/>
  <c r="U21" i="1"/>
  <c r="T21" i="1"/>
  <c r="V20" i="1"/>
  <c r="U20" i="1"/>
  <c r="T20" i="1"/>
  <c r="V19" i="1"/>
  <c r="U19" i="1"/>
  <c r="T19" i="1"/>
  <c r="V18" i="1"/>
  <c r="U18" i="1"/>
  <c r="T18" i="1"/>
  <c r="V17" i="1"/>
  <c r="U17" i="1"/>
  <c r="T17" i="1"/>
  <c r="V16" i="1"/>
  <c r="U16" i="1"/>
  <c r="T16" i="1"/>
  <c r="V15" i="1"/>
  <c r="U15" i="1"/>
  <c r="T15" i="1"/>
  <c r="V13" i="1"/>
  <c r="U13" i="1"/>
  <c r="T13" i="1"/>
  <c r="V12" i="1"/>
  <c r="U12" i="1"/>
  <c r="T12" i="1"/>
  <c r="V10" i="1"/>
  <c r="U10" i="1"/>
  <c r="T10" i="1"/>
  <c r="V9" i="1"/>
  <c r="U9" i="1"/>
  <c r="T9" i="1"/>
  <c r="V8" i="1"/>
  <c r="U8" i="1"/>
  <c r="T8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5" i="1"/>
  <c r="S34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3" i="1"/>
  <c r="S12" i="1"/>
  <c r="S10" i="1"/>
  <c r="S9" i="1"/>
  <c r="S8" i="1"/>
  <c r="R36" i="1"/>
  <c r="Q36" i="1"/>
  <c r="P36" i="1"/>
  <c r="O36" i="1"/>
  <c r="N36" i="1"/>
  <c r="M36" i="1"/>
  <c r="L36" i="1"/>
  <c r="K36" i="1"/>
  <c r="J36" i="1"/>
  <c r="R33" i="1"/>
  <c r="Q33" i="1"/>
  <c r="P33" i="1"/>
  <c r="O33" i="1"/>
  <c r="N33" i="1"/>
  <c r="M33" i="1"/>
  <c r="L33" i="1"/>
  <c r="K33" i="1"/>
  <c r="J33" i="1"/>
  <c r="R14" i="1"/>
  <c r="Q14" i="1"/>
  <c r="P14" i="1"/>
  <c r="O14" i="1"/>
  <c r="N14" i="1"/>
  <c r="M14" i="1"/>
  <c r="L14" i="1"/>
  <c r="K14" i="1"/>
  <c r="J14" i="1"/>
  <c r="O11" i="1"/>
  <c r="N11" i="1"/>
  <c r="M11" i="1"/>
  <c r="L11" i="1"/>
  <c r="K11" i="1"/>
  <c r="J11" i="1"/>
  <c r="O7" i="1"/>
  <c r="N7" i="1"/>
  <c r="M7" i="1"/>
  <c r="L7" i="1"/>
  <c r="K7" i="1"/>
  <c r="J7" i="1"/>
  <c r="S14" i="1" l="1"/>
  <c r="S33" i="1"/>
  <c r="S7" i="1"/>
  <c r="V33" i="1"/>
  <c r="S36" i="1"/>
  <c r="U33" i="1"/>
  <c r="J6" i="1"/>
  <c r="J55" i="1" s="1"/>
  <c r="U11" i="1"/>
  <c r="U14" i="1"/>
  <c r="T7" i="1"/>
  <c r="T14" i="1"/>
  <c r="T36" i="1"/>
  <c r="Q6" i="1"/>
  <c r="Q55" i="1" s="1"/>
  <c r="U55" i="1" s="1"/>
  <c r="U36" i="1"/>
  <c r="R6" i="1"/>
  <c r="R55" i="1" s="1"/>
  <c r="M6" i="1"/>
  <c r="M55" i="1" s="1"/>
  <c r="P6" i="1"/>
  <c r="P55" i="1" s="1"/>
  <c r="T55" i="1" s="1"/>
  <c r="V14" i="1"/>
  <c r="T33" i="1"/>
  <c r="V36" i="1"/>
  <c r="V7" i="1"/>
  <c r="T11" i="1"/>
  <c r="V11" i="1"/>
  <c r="U7" i="1"/>
  <c r="S11" i="1"/>
  <c r="O6" i="1"/>
  <c r="O55" i="1" s="1"/>
  <c r="L6" i="1"/>
  <c r="L55" i="1" s="1"/>
  <c r="K6" i="1"/>
  <c r="K55" i="1" s="1"/>
  <c r="N6" i="1"/>
  <c r="N55" i="1" s="1"/>
  <c r="V55" i="1" l="1"/>
  <c r="S6" i="1"/>
  <c r="T6" i="1"/>
  <c r="S55" i="1"/>
  <c r="U6" i="1"/>
  <c r="V6" i="1"/>
</calcChain>
</file>

<file path=xl/sharedStrings.xml><?xml version="1.0" encoding="utf-8"?>
<sst xmlns="http://schemas.openxmlformats.org/spreadsheetml/2006/main" count="420" uniqueCount="124">
  <si>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</si>
  <si>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</si>
  <si>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</si>
  <si>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</si>
  <si>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</si>
  <si>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</si>
  <si>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</si>
  <si>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</si>
  <si>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</si>
  <si>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</si>
  <si>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</si>
  <si>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</si>
  <si>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</si>
  <si>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</si>
  <si>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</si>
  <si>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</si>
  <si>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</si>
  <si>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</si>
  <si>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</si>
  <si>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</si>
  <si>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</si>
  <si>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</si>
  <si>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</si>
  <si>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</si>
  <si>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</si>
  <si>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</si>
  <si>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</si>
  <si>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</si>
  <si>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</si>
  <si>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ACTIVOS NO FINANCIEROS</t>
  </si>
  <si>
    <t>ADQUISICIONES DIFERENTES DE ACTIVOS</t>
  </si>
  <si>
    <t>001</t>
  </si>
  <si>
    <t>TRANSFERENCIA DE RECURSOS AL PATRIMONIO AUTONOMO FIDEICOMISO DE PROMOCION DE EXPORTACIONES - PROEXPORT. ARTICULO 33 LEY 1328 DE 2009</t>
  </si>
  <si>
    <t>098</t>
  </si>
  <si>
    <t>COMITE GLOBAL DE PREFERENCIAS COMERCIALES ENTRE PAISES EN DESARROLLO (LEY 8 DE 1992)</t>
  </si>
  <si>
    <t>099</t>
  </si>
  <si>
    <t>ORGANIZACION MUNDIAL DE TURISMO O.M.T. (LEY 63 DE 1989)</t>
  </si>
  <si>
    <t>100</t>
  </si>
  <si>
    <t>ORGANIZACION MUNDIAL DEL COMERCIO. OMC. (LEY 170 DE 1994)</t>
  </si>
  <si>
    <t>101</t>
  </si>
  <si>
    <t>SECRETARIA GENERAL DE LA COMUNIDAD ANDINA. (LEY 8 DE 1973)</t>
  </si>
  <si>
    <t>102</t>
  </si>
  <si>
    <t>TRIBUNAL DE JUSTICIA DE LA COMUNIDAD ANDINA. (LEY 17 DE 1980)</t>
  </si>
  <si>
    <t>04</t>
  </si>
  <si>
    <t>028</t>
  </si>
  <si>
    <t>RECURSOS A BANCOLDEX</t>
  </si>
  <si>
    <t>11</t>
  </si>
  <si>
    <t>SSF</t>
  </si>
  <si>
    <t>029</t>
  </si>
  <si>
    <t>RECURSOS AL FONDO FILMICO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</si>
  <si>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</si>
  <si>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</si>
  <si>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</si>
  <si>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</si>
  <si>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</si>
  <si>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</si>
  <si>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078</t>
  </si>
  <si>
    <t>MESADAS PENSIONALES CONCESIÓN DE SALINAS (DE PENSIONES</t>
  </si>
  <si>
    <t>081</t>
  </si>
  <si>
    <t>MESADAS PENSIONALES ÁLCALIS DE COLOMBIA LTDA. EN LIQUIDACIÓN (DE PENSIONES)</t>
  </si>
  <si>
    <t>SENTENCIAS</t>
  </si>
  <si>
    <t>CONCILIACIONES</t>
  </si>
  <si>
    <t>09</t>
  </si>
  <si>
    <t>TRANSFERENCIA A ARTESANÍAS DE COLOMBIA S.A.</t>
  </si>
  <si>
    <t>08</t>
  </si>
  <si>
    <t>IMPUESTOS</t>
  </si>
  <si>
    <t>CUOTA DE FISCALIZACIÓN Y AUDITAJE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</si>
  <si>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</si>
  <si>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</si>
  <si>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</si>
  <si>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</si>
  <si>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</si>
  <si>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</si>
  <si>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</si>
  <si>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13</t>
  </si>
  <si>
    <t>IMPLEMENTACIÓN DE PROCESOS DE DESARROLLO ECONÓMICO LOCAL PARA LA COMPETITIVIDAD ESTRATÉGICA NACIONAL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</si>
  <si>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</si>
  <si>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</si>
  <si>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</si>
  <si>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</si>
  <si>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</si>
  <si>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</si>
  <si>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19</t>
  </si>
  <si>
    <t>APOYO A LA PROMOCION DE LA ECONOMIA CIRCULAR Y LA EFICIENCIA EN EL USO DE LOS RECURSOS EN LAS EMPRESAS A NIVEL 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</si>
  <si>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</si>
  <si>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</si>
  <si>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</si>
  <si>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</si>
  <si>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</si>
  <si>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</si>
  <si>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</si>
  <si>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</si>
  <si>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</si>
  <si>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</si>
  <si>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</si>
  <si>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</si>
  <si>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</si>
  <si>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</si>
  <si>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</si>
  <si>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</si>
  <si>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</si>
  <si>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</si>
  <si>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</si>
  <si>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</si>
  <si>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</si>
  <si>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</si>
  <si>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 xml:space="preserve">GASTOS DE PERSONAL </t>
  </si>
  <si>
    <t>GASTOS DE FUNCIONAMIENTO</t>
  </si>
  <si>
    <t xml:space="preserve">ADQUISICION DE BIENES Y SERVICIOS </t>
  </si>
  <si>
    <t xml:space="preserve">TRANSFERENCIAS CORRIENTES </t>
  </si>
  <si>
    <t>GASTOS POR TRIBUTOS, MULTAS, SANCIONES E INTERESES DE MORA</t>
  </si>
  <si>
    <t xml:space="preserve">GASTOS DE INVERSIÓN </t>
  </si>
  <si>
    <t>TOTAL PRESUPUESTO A+C</t>
  </si>
  <si>
    <t>APROPIACIÓN SIN COMPROMETER</t>
  </si>
  <si>
    <t>MINISTERIO DE COMERCIO INDUSTRIA Y TURISMO</t>
  </si>
  <si>
    <t>EJECUCIÓN PRESUPUESTAL ACUMULADA CON CORTE AL 31 DE ENERO DE 2020</t>
  </si>
  <si>
    <t xml:space="preserve">UNIDAD EJECUTORA 3501-01 GESTIÓN GENERAL </t>
  </si>
  <si>
    <t>GENERADO : FEBRERO 03 DE 2020</t>
  </si>
  <si>
    <r>
      <rPr>
        <b/>
        <sz val="7"/>
        <color rgb="FF000000"/>
        <rFont val="Arial"/>
        <family val="2"/>
      </rPr>
      <t>Fuente</t>
    </r>
    <r>
      <rPr>
        <sz val="7"/>
        <color rgb="FF000000"/>
        <rFont val="Arial"/>
        <family val="2"/>
      </rPr>
      <t xml:space="preserve"> : Sistema Integrado de Información Financiera SIIF Nación </t>
    </r>
  </si>
  <si>
    <r>
      <rPr>
        <b/>
        <sz val="7"/>
        <rFont val="Arial"/>
        <family val="2"/>
      </rPr>
      <t xml:space="preserve">Nota No. 1 </t>
    </r>
    <r>
      <rPr>
        <sz val="7"/>
        <rFont val="Arial"/>
        <family val="2"/>
      </rPr>
      <t xml:space="preserve">: Ley  No. 2008 del 27 de diciembre de 2019 " Por la cual se decreta el presupuesto de rentas y recursos de capital y ley de apropiaciones para la vigencia fiscal del 1° de Enero al 31 de diciembre de 2020" </t>
    </r>
  </si>
  <si>
    <r>
      <rPr>
        <b/>
        <sz val="7"/>
        <rFont val="Arial"/>
        <family val="2"/>
      </rPr>
      <t xml:space="preserve">Nota No. 2 </t>
    </r>
    <r>
      <rPr>
        <sz val="7"/>
        <rFont val="Arial"/>
        <family val="2"/>
      </rPr>
      <t>: Decreto No. 2411 del 30 de diciembre de 2019" Por la cual se liquida el presupuesto General de la Nación para la vigencia fiscal de 2020, se detallan las apropiaciones y se clasifican y definen los gastos"</t>
    </r>
  </si>
  <si>
    <t>COMP/ APR</t>
  </si>
  <si>
    <t>OBLIG/ APR</t>
  </si>
  <si>
    <t>PAGO/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</si>
</sst>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240A]&quot;$&quot;\ #,##0.00;\(&quot;$&quot;\ #,##0.00\)"/>
    <numFmt numFmtId="165" formatCode="&quot;$&quot;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7"/>
      <color rgb="FF000000"/>
      <name val="Arial"/>
      <family val="2"/>
    </font>
    <font>
      <sz val="7"/>
      <name val="Arial"/>
      <family val="2"/>
    </font>
    <font>
      <b/>
      <sz val="7"/>
      <color rgb="FF000000"/>
      <name val="Arial"/>
      <family val="2"/>
    </font>
    <font>
      <b/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  <border>
      <left style="thick">
        <color rgb="FFD3D3D3"/>
      </left>
      <right/>
      <top/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/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40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horizontal="left" vertical="center" wrapText="1" readingOrder="1"/>
    </xf>
    <xf numFmtId="164" fontId="5" fillId="0" borderId="1" xfId="0" applyNumberFormat="1" applyFont="1" applyFill="1" applyBorder="1" applyAlignment="1">
      <alignment horizontal="right" vertical="center" wrapText="1" readingOrder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Continuous" vertical="center" wrapText="1"/>
    </xf>
    <xf numFmtId="10" fontId="8" fillId="0" borderId="0" xfId="0" applyNumberFormat="1" applyFont="1" applyFill="1" applyBorder="1"/>
    <xf numFmtId="0" fontId="3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65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165" fontId="4" fillId="3" borderId="1" xfId="0" applyNumberFormat="1" applyFont="1" applyFill="1" applyBorder="1" applyAlignment="1">
      <alignment horizontal="right" vertical="center" wrapText="1"/>
    </xf>
    <xf numFmtId="10" fontId="4" fillId="3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center" wrapText="1"/>
    </xf>
    <xf numFmtId="10" fontId="1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/>
    <xf numFmtId="0" fontId="11" fillId="0" borderId="0" xfId="0" applyFont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 vertical="center" wrapText="1"/>
    </xf>
    <xf numFmtId="10" fontId="12" fillId="0" borderId="0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NumberFormat="1" applyFont="1" applyFill="1" applyBorder="1" applyAlignment="1">
      <alignment horizontal="left" vertical="center" wrapText="1" readingOrder="1"/>
    </xf>
    <xf numFmtId="164" fontId="5" fillId="0" borderId="2" xfId="0" applyNumberFormat="1" applyFont="1" applyFill="1" applyBorder="1" applyAlignment="1">
      <alignment horizontal="right" vertical="center" wrapText="1" readingOrder="1"/>
    </xf>
    <xf numFmtId="165" fontId="4" fillId="0" borderId="2" xfId="0" applyNumberFormat="1" applyFont="1" applyFill="1" applyBorder="1" applyAlignment="1">
      <alignment horizontal="right" vertical="center" wrapText="1"/>
    </xf>
    <xf numFmtId="10" fontId="4" fillId="0" borderId="2" xfId="0" applyNumberFormat="1" applyFont="1" applyFill="1" applyBorder="1" applyAlignment="1">
      <alignment horizontal="right" vertical="center" wrapText="1"/>
    </xf>
    <xf numFmtId="0" fontId="5" fillId="3" borderId="3" xfId="0" applyNumberFormat="1" applyFont="1" applyFill="1" applyBorder="1" applyAlignment="1">
      <alignment horizontal="center" vertical="center" wrapText="1" readingOrder="1"/>
    </xf>
    <xf numFmtId="0" fontId="5" fillId="3" borderId="4" xfId="0" applyNumberFormat="1" applyFont="1" applyFill="1" applyBorder="1" applyAlignment="1">
      <alignment horizontal="center" vertical="center" wrapText="1" readingOrder="1"/>
    </xf>
    <xf numFmtId="0" fontId="5" fillId="3" borderId="4" xfId="0" applyNumberFormat="1" applyFont="1" applyFill="1" applyBorder="1" applyAlignment="1">
      <alignment horizontal="left" vertical="center" wrapText="1" readingOrder="1"/>
    </xf>
    <xf numFmtId="164" fontId="5" fillId="3" borderId="4" xfId="0" applyNumberFormat="1" applyFont="1" applyFill="1" applyBorder="1" applyAlignment="1">
      <alignment horizontal="right" vertical="center" wrapText="1" readingOrder="1"/>
    </xf>
    <xf numFmtId="165" fontId="4" fillId="3" borderId="4" xfId="0" applyNumberFormat="1" applyFont="1" applyFill="1" applyBorder="1" applyAlignment="1">
      <alignment horizontal="right" vertical="center" wrapText="1"/>
    </xf>
    <xf numFmtId="10" fontId="4" fillId="3" borderId="4" xfId="0" applyNumberFormat="1" applyFont="1" applyFill="1" applyBorder="1" applyAlignment="1">
      <alignment horizontal="right" vertical="center" wrapText="1"/>
    </xf>
    <xf numFmtId="10" fontId="4" fillId="3" borderId="5" xfId="0" applyNumberFormat="1" applyFont="1" applyFill="1" applyBorder="1" applyAlignment="1">
      <alignment horizontal="right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7"/>
  <sheetViews>
    <sheetView showGridLines="0" tabSelected="1" topLeftCell="A52" workbookViewId="0">
      <selection activeCell="I65" sqref="I65"/>
    </sheetView>
  </sheetViews>
  <sheetFormatPr baseColWidth="10" defaultRowHeight="15"/>
  <cols>
    <col min="1" max="1" width="3.7109375" customWidth="1"/>
    <col min="2" max="4" width="5.42578125" customWidth="1"/>
    <col min="5" max="5" width="4.7109375" customWidth="1"/>
    <col min="6" max="6" width="7.28515625" customWidth="1"/>
    <col min="7" max="7" width="4.85546875" customWidth="1"/>
    <col min="8" max="8" width="4.42578125" customWidth="1"/>
    <col min="9" max="9" width="27.5703125" customWidth="1"/>
    <col min="10" max="10" width="17.140625" customWidth="1"/>
    <col min="11" max="11" width="15.5703125" customWidth="1"/>
    <col min="12" max="12" width="15.42578125" customWidth="1"/>
    <col min="13" max="14" width="18.85546875" customWidth="1"/>
    <col min="15" max="15" width="17.28515625" customWidth="1"/>
    <col min="16" max="17" width="16.28515625" customWidth="1"/>
    <col min="18" max="18" width="16" customWidth="1"/>
    <col min="19" max="19" width="15.28515625" customWidth="1"/>
    <col min="20" max="20" width="7.28515625" customWidth="1"/>
    <col min="21" max="22" width="6" customWidth="1"/>
  </cols>
  <sheetData>
    <row r="1" spans="1:23" ht="15.75">
      <c r="A1" s="38" t="s">
        <v>114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3" ht="15.75">
      <c r="A2" s="38" t="s">
        <v>115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spans="1:23" ht="15.75">
      <c r="A3" s="38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</row>
    <row r="4" spans="1:23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20" t="s">
        <v>117</v>
      </c>
    </row>
    <row r="5" spans="1:23" ht="34.5" customHeight="1" thickTop="1" thickBot="1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6</v>
      </c>
      <c r="G5" s="7" t="s">
        <v>7</v>
      </c>
      <c r="H5" s="7" t="s">
        <v>8</v>
      </c>
      <c r="I5" s="7" t="s">
        <v>9</v>
      </c>
      <c r="J5" s="7" t="s">
        <v>10</v>
      </c>
      <c r="K5" s="7" t="s">
        <v>11</v>
      </c>
      <c r="L5" s="7" t="s">
        <v>12</v>
      </c>
      <c r="M5" s="7" t="s">
        <v>13</v>
      </c>
      <c r="N5" s="7" t="s">
        <v>14</v>
      </c>
      <c r="O5" s="7" t="s">
        <v>15</v>
      </c>
      <c r="P5" s="7" t="s">
        <v>16</v>
      </c>
      <c r="Q5" s="7" t="s">
        <v>17</v>
      </c>
      <c r="R5" s="7" t="s">
        <v>18</v>
      </c>
      <c r="S5" s="8" t="s">
        <v>113</v>
      </c>
      <c r="T5" s="8" t="s">
        <v>121</v>
      </c>
      <c r="U5" s="8" t="s">
        <v>122</v>
      </c>
      <c r="V5" s="8" t="s">
        <v>123</v>
      </c>
    </row>
    <row r="6" spans="1:23" ht="35.1" customHeight="1" thickTop="1" thickBot="1">
      <c r="A6" s="3" t="s">
        <v>19</v>
      </c>
      <c r="B6" s="4"/>
      <c r="C6" s="4"/>
      <c r="D6" s="4"/>
      <c r="E6" s="4"/>
      <c r="F6" s="4"/>
      <c r="G6" s="4"/>
      <c r="H6" s="4"/>
      <c r="I6" s="5" t="s">
        <v>107</v>
      </c>
      <c r="J6" s="25">
        <f>+J7+J11+J14+J33</f>
        <v>378313126000</v>
      </c>
      <c r="K6" s="25">
        <f t="shared" ref="K6:R6" si="0">+K7+K11+K14+K33</f>
        <v>0</v>
      </c>
      <c r="L6" s="25">
        <f t="shared" si="0"/>
        <v>0</v>
      </c>
      <c r="M6" s="25">
        <f t="shared" si="0"/>
        <v>378313126000</v>
      </c>
      <c r="N6" s="25">
        <f t="shared" si="0"/>
        <v>90956496309.949997</v>
      </c>
      <c r="O6" s="25">
        <f t="shared" si="0"/>
        <v>287356629690.04999</v>
      </c>
      <c r="P6" s="25">
        <f t="shared" si="0"/>
        <v>41041225790.889999</v>
      </c>
      <c r="Q6" s="25">
        <f t="shared" si="0"/>
        <v>10244220489.66</v>
      </c>
      <c r="R6" s="25">
        <f t="shared" si="0"/>
        <v>8955665261.3199997</v>
      </c>
      <c r="S6" s="14">
        <f t="shared" ref="S6:S37" si="1">+M6-P6</f>
        <v>337271900209.10999</v>
      </c>
      <c r="T6" s="15">
        <f t="shared" ref="T6:T37" si="2">+P6/M6</f>
        <v>0.10848480523218748</v>
      </c>
      <c r="U6" s="15">
        <f t="shared" ref="U6:U37" si="3">+Q6/M6</f>
        <v>2.7078681086154011E-2</v>
      </c>
      <c r="V6" s="15">
        <f t="shared" ref="V6:V37" si="4">+R6/M6</f>
        <v>2.3672626313579189E-2</v>
      </c>
      <c r="W6" s="9"/>
    </row>
    <row r="7" spans="1:23" ht="35.1" customHeight="1" thickTop="1" thickBot="1">
      <c r="A7" s="10" t="s">
        <v>19</v>
      </c>
      <c r="B7" s="11"/>
      <c r="C7" s="11"/>
      <c r="D7" s="11"/>
      <c r="E7" s="11"/>
      <c r="F7" s="11"/>
      <c r="G7" s="11"/>
      <c r="H7" s="11"/>
      <c r="I7" s="12" t="s">
        <v>106</v>
      </c>
      <c r="J7" s="13">
        <f>SUM(J8:J10)</f>
        <v>39306521000</v>
      </c>
      <c r="K7" s="13">
        <f t="shared" ref="K7:O7" si="5">SUM(K8:K10)</f>
        <v>0</v>
      </c>
      <c r="L7" s="13">
        <f t="shared" si="5"/>
        <v>0</v>
      </c>
      <c r="M7" s="13">
        <f t="shared" si="5"/>
        <v>39306521000</v>
      </c>
      <c r="N7" s="13">
        <f t="shared" si="5"/>
        <v>39281021000</v>
      </c>
      <c r="O7" s="13">
        <f t="shared" si="5"/>
        <v>25500000</v>
      </c>
      <c r="P7" s="13">
        <f>SUM(P8:P10)</f>
        <v>2831842984.3699999</v>
      </c>
      <c r="Q7" s="13">
        <f>SUM(Q8:Q10)</f>
        <v>2505802254.8699999</v>
      </c>
      <c r="R7" s="13">
        <f>SUM(R8:R10)</f>
        <v>2505802254.8699999</v>
      </c>
      <c r="S7" s="16">
        <f t="shared" si="1"/>
        <v>36474678015.629997</v>
      </c>
      <c r="T7" s="17">
        <f t="shared" si="2"/>
        <v>7.2045119036864141E-2</v>
      </c>
      <c r="U7" s="17">
        <f t="shared" si="3"/>
        <v>6.3750293618455828E-2</v>
      </c>
      <c r="V7" s="17">
        <f t="shared" si="4"/>
        <v>6.3750293618455828E-2</v>
      </c>
      <c r="W7" s="9"/>
    </row>
    <row r="8" spans="1:23" ht="35.1" customHeight="1" thickTop="1" thickBot="1">
      <c r="A8" s="4" t="s">
        <v>19</v>
      </c>
      <c r="B8" s="4" t="s">
        <v>20</v>
      </c>
      <c r="C8" s="4" t="s">
        <v>20</v>
      </c>
      <c r="D8" s="4" t="s">
        <v>20</v>
      </c>
      <c r="E8" s="4"/>
      <c r="F8" s="4" t="s">
        <v>21</v>
      </c>
      <c r="G8" s="4" t="s">
        <v>22</v>
      </c>
      <c r="H8" s="4" t="s">
        <v>23</v>
      </c>
      <c r="I8" s="5" t="s">
        <v>24</v>
      </c>
      <c r="J8" s="6">
        <v>21684510000</v>
      </c>
      <c r="K8" s="6">
        <v>0</v>
      </c>
      <c r="L8" s="6">
        <v>0</v>
      </c>
      <c r="M8" s="6">
        <v>21684510000</v>
      </c>
      <c r="N8" s="6">
        <v>21684510000</v>
      </c>
      <c r="O8" s="6">
        <v>0</v>
      </c>
      <c r="P8" s="6">
        <v>1421367838.6700001</v>
      </c>
      <c r="Q8" s="6">
        <v>1396415813.1700001</v>
      </c>
      <c r="R8" s="6">
        <v>1396415813.1700001</v>
      </c>
      <c r="S8" s="14">
        <f t="shared" si="1"/>
        <v>20263142161.330002</v>
      </c>
      <c r="T8" s="15">
        <f t="shared" si="2"/>
        <v>6.5547611574806167E-2</v>
      </c>
      <c r="U8" s="15">
        <f t="shared" si="3"/>
        <v>6.4396927261441472E-2</v>
      </c>
      <c r="V8" s="15">
        <f t="shared" si="4"/>
        <v>6.4396927261441472E-2</v>
      </c>
      <c r="W8" s="9"/>
    </row>
    <row r="9" spans="1:23" ht="35.1" customHeight="1" thickTop="1" thickBot="1">
      <c r="A9" s="4" t="s">
        <v>19</v>
      </c>
      <c r="B9" s="4" t="s">
        <v>20</v>
      </c>
      <c r="C9" s="4" t="s">
        <v>20</v>
      </c>
      <c r="D9" s="4" t="s">
        <v>25</v>
      </c>
      <c r="E9" s="4"/>
      <c r="F9" s="4" t="s">
        <v>21</v>
      </c>
      <c r="G9" s="4" t="s">
        <v>22</v>
      </c>
      <c r="H9" s="4" t="s">
        <v>23</v>
      </c>
      <c r="I9" s="5" t="s">
        <v>26</v>
      </c>
      <c r="J9" s="6">
        <v>7809731000</v>
      </c>
      <c r="K9" s="6">
        <v>0</v>
      </c>
      <c r="L9" s="6">
        <v>0</v>
      </c>
      <c r="M9" s="6">
        <v>7809731000</v>
      </c>
      <c r="N9" s="6">
        <v>7809731000</v>
      </c>
      <c r="O9" s="6">
        <v>0</v>
      </c>
      <c r="P9" s="6">
        <v>894492305</v>
      </c>
      <c r="Q9" s="6">
        <v>597181967</v>
      </c>
      <c r="R9" s="6">
        <v>597181967</v>
      </c>
      <c r="S9" s="14">
        <f t="shared" si="1"/>
        <v>6915238695</v>
      </c>
      <c r="T9" s="15">
        <f t="shared" si="2"/>
        <v>0.11453561012536795</v>
      </c>
      <c r="U9" s="15">
        <f t="shared" si="3"/>
        <v>7.6466393912927352E-2</v>
      </c>
      <c r="V9" s="15">
        <f t="shared" si="4"/>
        <v>7.6466393912927352E-2</v>
      </c>
      <c r="W9" s="9"/>
    </row>
    <row r="10" spans="1:23" ht="35.1" customHeight="1" thickTop="1" thickBot="1">
      <c r="A10" s="4" t="s">
        <v>19</v>
      </c>
      <c r="B10" s="4" t="s">
        <v>20</v>
      </c>
      <c r="C10" s="4" t="s">
        <v>20</v>
      </c>
      <c r="D10" s="4" t="s">
        <v>27</v>
      </c>
      <c r="E10" s="4"/>
      <c r="F10" s="4" t="s">
        <v>21</v>
      </c>
      <c r="G10" s="4" t="s">
        <v>22</v>
      </c>
      <c r="H10" s="4" t="s">
        <v>23</v>
      </c>
      <c r="I10" s="5" t="s">
        <v>28</v>
      </c>
      <c r="J10" s="6">
        <v>9812280000</v>
      </c>
      <c r="K10" s="6">
        <v>0</v>
      </c>
      <c r="L10" s="6">
        <v>0</v>
      </c>
      <c r="M10" s="6">
        <v>9812280000</v>
      </c>
      <c r="N10" s="6">
        <v>9786780000</v>
      </c>
      <c r="O10" s="6">
        <v>25500000</v>
      </c>
      <c r="P10" s="6">
        <v>515982840.69999999</v>
      </c>
      <c r="Q10" s="6">
        <v>512204474.69999999</v>
      </c>
      <c r="R10" s="6">
        <v>512204474.69999999</v>
      </c>
      <c r="S10" s="14">
        <f t="shared" si="1"/>
        <v>9296297159.2999992</v>
      </c>
      <c r="T10" s="15">
        <f t="shared" si="2"/>
        <v>5.2585417527832468E-2</v>
      </c>
      <c r="U10" s="15">
        <f t="shared" si="3"/>
        <v>5.2200352486883782E-2</v>
      </c>
      <c r="V10" s="15">
        <f t="shared" si="4"/>
        <v>5.2200352486883782E-2</v>
      </c>
      <c r="W10" s="9"/>
    </row>
    <row r="11" spans="1:23" ht="35.1" customHeight="1" thickTop="1" thickBot="1">
      <c r="A11" s="11" t="s">
        <v>19</v>
      </c>
      <c r="B11" s="11"/>
      <c r="C11" s="11"/>
      <c r="D11" s="11"/>
      <c r="E11" s="11"/>
      <c r="F11" s="11"/>
      <c r="G11" s="11"/>
      <c r="H11" s="11"/>
      <c r="I11" s="12" t="s">
        <v>108</v>
      </c>
      <c r="J11" s="13">
        <f>+J12+J13</f>
        <v>19428254000</v>
      </c>
      <c r="K11" s="13">
        <f t="shared" ref="K11:O11" si="6">+K12+K13</f>
        <v>0</v>
      </c>
      <c r="L11" s="13">
        <f t="shared" si="6"/>
        <v>0</v>
      </c>
      <c r="M11" s="13">
        <f t="shared" si="6"/>
        <v>19428254000</v>
      </c>
      <c r="N11" s="13">
        <f t="shared" si="6"/>
        <v>17864892310.950001</v>
      </c>
      <c r="O11" s="13">
        <f t="shared" si="6"/>
        <v>1563361689.05</v>
      </c>
      <c r="P11" s="13">
        <f>+P12+P13</f>
        <v>12386131547.85</v>
      </c>
      <c r="Q11" s="13">
        <f>+Q12+Q13</f>
        <v>455124064.12</v>
      </c>
      <c r="R11" s="13">
        <f>+R12+R13</f>
        <v>447023688.77999997</v>
      </c>
      <c r="S11" s="16">
        <f t="shared" si="1"/>
        <v>7042122452.1499996</v>
      </c>
      <c r="T11" s="17">
        <f t="shared" si="2"/>
        <v>0.63753189287364687</v>
      </c>
      <c r="U11" s="17">
        <f t="shared" si="3"/>
        <v>2.3425886037932178E-2</v>
      </c>
      <c r="V11" s="17">
        <f t="shared" si="4"/>
        <v>2.3008948142226263E-2</v>
      </c>
      <c r="W11" s="9"/>
    </row>
    <row r="12" spans="1:23" ht="35.1" customHeight="1" thickTop="1" thickBot="1">
      <c r="A12" s="4" t="s">
        <v>19</v>
      </c>
      <c r="B12" s="4" t="s">
        <v>25</v>
      </c>
      <c r="C12" s="4" t="s">
        <v>20</v>
      </c>
      <c r="D12" s="4"/>
      <c r="E12" s="4"/>
      <c r="F12" s="4" t="s">
        <v>21</v>
      </c>
      <c r="G12" s="4" t="s">
        <v>22</v>
      </c>
      <c r="H12" s="4" t="s">
        <v>23</v>
      </c>
      <c r="I12" s="5" t="s">
        <v>29</v>
      </c>
      <c r="J12" s="6">
        <v>5150000</v>
      </c>
      <c r="K12" s="6">
        <v>0</v>
      </c>
      <c r="L12" s="6">
        <v>0</v>
      </c>
      <c r="M12" s="6">
        <v>5150000</v>
      </c>
      <c r="N12" s="6">
        <v>5100000</v>
      </c>
      <c r="O12" s="6">
        <v>50000</v>
      </c>
      <c r="P12" s="6">
        <v>3100000</v>
      </c>
      <c r="Q12" s="6">
        <v>3100000</v>
      </c>
      <c r="R12" s="6">
        <v>3100000</v>
      </c>
      <c r="S12" s="14">
        <f t="shared" si="1"/>
        <v>2050000</v>
      </c>
      <c r="T12" s="15">
        <f t="shared" si="2"/>
        <v>0.60194174757281549</v>
      </c>
      <c r="U12" s="15">
        <f t="shared" si="3"/>
        <v>0.60194174757281549</v>
      </c>
      <c r="V12" s="15">
        <f t="shared" si="4"/>
        <v>0.60194174757281549</v>
      </c>
      <c r="W12" s="9"/>
    </row>
    <row r="13" spans="1:23" ht="35.1" customHeight="1" thickTop="1" thickBot="1">
      <c r="A13" s="4" t="s">
        <v>19</v>
      </c>
      <c r="B13" s="4" t="s">
        <v>25</v>
      </c>
      <c r="C13" s="4" t="s">
        <v>25</v>
      </c>
      <c r="D13" s="4"/>
      <c r="E13" s="4"/>
      <c r="F13" s="4" t="s">
        <v>21</v>
      </c>
      <c r="G13" s="4" t="s">
        <v>22</v>
      </c>
      <c r="H13" s="4" t="s">
        <v>23</v>
      </c>
      <c r="I13" s="5" t="s">
        <v>30</v>
      </c>
      <c r="J13" s="6">
        <v>19423104000</v>
      </c>
      <c r="K13" s="6">
        <v>0</v>
      </c>
      <c r="L13" s="6">
        <v>0</v>
      </c>
      <c r="M13" s="6">
        <v>19423104000</v>
      </c>
      <c r="N13" s="6">
        <v>17859792310.950001</v>
      </c>
      <c r="O13" s="6">
        <v>1563311689.05</v>
      </c>
      <c r="P13" s="6">
        <v>12383031547.85</v>
      </c>
      <c r="Q13" s="6">
        <v>452024064.12</v>
      </c>
      <c r="R13" s="6">
        <v>443923688.77999997</v>
      </c>
      <c r="S13" s="14">
        <f t="shared" si="1"/>
        <v>7040072452.1499996</v>
      </c>
      <c r="T13" s="15">
        <f t="shared" si="2"/>
        <v>0.63754132953466147</v>
      </c>
      <c r="U13" s="15">
        <f t="shared" si="3"/>
        <v>2.3272493630266306E-2</v>
      </c>
      <c r="V13" s="15">
        <f t="shared" si="4"/>
        <v>2.2855445184250672E-2</v>
      </c>
      <c r="W13" s="9"/>
    </row>
    <row r="14" spans="1:23" ht="35.1" customHeight="1" thickTop="1" thickBot="1">
      <c r="A14" s="11" t="s">
        <v>19</v>
      </c>
      <c r="B14" s="11"/>
      <c r="C14" s="11"/>
      <c r="D14" s="11"/>
      <c r="E14" s="11"/>
      <c r="F14" s="11"/>
      <c r="G14" s="11"/>
      <c r="H14" s="11"/>
      <c r="I14" s="12" t="s">
        <v>109</v>
      </c>
      <c r="J14" s="13">
        <f>SUM(J15:J32)</f>
        <v>307121284000</v>
      </c>
      <c r="K14" s="13">
        <f t="shared" ref="K14:R14" si="7">SUM(K15:K32)</f>
        <v>0</v>
      </c>
      <c r="L14" s="13">
        <f t="shared" si="7"/>
        <v>0</v>
      </c>
      <c r="M14" s="13">
        <f t="shared" si="7"/>
        <v>307121284000</v>
      </c>
      <c r="N14" s="13">
        <f t="shared" si="7"/>
        <v>22242383999</v>
      </c>
      <c r="O14" s="13">
        <f t="shared" si="7"/>
        <v>284878900001</v>
      </c>
      <c r="P14" s="13">
        <f t="shared" si="7"/>
        <v>16109292450.67</v>
      </c>
      <c r="Q14" s="13">
        <f t="shared" si="7"/>
        <v>7283294170.6700001</v>
      </c>
      <c r="R14" s="13">
        <f t="shared" si="7"/>
        <v>6002839317.6700001</v>
      </c>
      <c r="S14" s="16">
        <f t="shared" si="1"/>
        <v>291011991549.33002</v>
      </c>
      <c r="T14" s="17">
        <f t="shared" si="2"/>
        <v>5.2452543310772301E-2</v>
      </c>
      <c r="U14" s="17">
        <f t="shared" si="3"/>
        <v>2.3714716465792061E-2</v>
      </c>
      <c r="V14" s="17">
        <f t="shared" si="4"/>
        <v>1.9545500850634633E-2</v>
      </c>
      <c r="W14" s="9"/>
    </row>
    <row r="15" spans="1:23" ht="61.5" customHeight="1" thickTop="1" thickBot="1">
      <c r="A15" s="4" t="s">
        <v>19</v>
      </c>
      <c r="B15" s="4" t="s">
        <v>27</v>
      </c>
      <c r="C15" s="4" t="s">
        <v>20</v>
      </c>
      <c r="D15" s="4" t="s">
        <v>20</v>
      </c>
      <c r="E15" s="4" t="s">
        <v>31</v>
      </c>
      <c r="F15" s="4" t="s">
        <v>21</v>
      </c>
      <c r="G15" s="4" t="s">
        <v>22</v>
      </c>
      <c r="H15" s="4" t="s">
        <v>23</v>
      </c>
      <c r="I15" s="5" t="s">
        <v>32</v>
      </c>
      <c r="J15" s="6">
        <v>145842798000</v>
      </c>
      <c r="K15" s="6">
        <v>0</v>
      </c>
      <c r="L15" s="6">
        <v>0</v>
      </c>
      <c r="M15" s="6">
        <v>145842798000</v>
      </c>
      <c r="N15" s="6">
        <v>0</v>
      </c>
      <c r="O15" s="6">
        <v>145842798000</v>
      </c>
      <c r="P15" s="6">
        <v>0</v>
      </c>
      <c r="Q15" s="6">
        <v>0</v>
      </c>
      <c r="R15" s="6">
        <v>0</v>
      </c>
      <c r="S15" s="14">
        <f t="shared" si="1"/>
        <v>145842798000</v>
      </c>
      <c r="T15" s="15">
        <f t="shared" si="2"/>
        <v>0</v>
      </c>
      <c r="U15" s="15">
        <f t="shared" si="3"/>
        <v>0</v>
      </c>
      <c r="V15" s="15">
        <f t="shared" si="4"/>
        <v>0</v>
      </c>
      <c r="W15" s="9"/>
    </row>
    <row r="16" spans="1:23" ht="35.1" customHeight="1" thickTop="1" thickBot="1">
      <c r="A16" s="4" t="s">
        <v>19</v>
      </c>
      <c r="B16" s="4" t="s">
        <v>27</v>
      </c>
      <c r="C16" s="4" t="s">
        <v>25</v>
      </c>
      <c r="D16" s="4" t="s">
        <v>25</v>
      </c>
      <c r="E16" s="4" t="s">
        <v>33</v>
      </c>
      <c r="F16" s="4" t="s">
        <v>21</v>
      </c>
      <c r="G16" s="4" t="s">
        <v>22</v>
      </c>
      <c r="H16" s="4" t="s">
        <v>23</v>
      </c>
      <c r="I16" s="5" t="s">
        <v>34</v>
      </c>
      <c r="J16" s="6">
        <v>48570000</v>
      </c>
      <c r="K16" s="6">
        <v>0</v>
      </c>
      <c r="L16" s="6">
        <v>0</v>
      </c>
      <c r="M16" s="6">
        <v>48570000</v>
      </c>
      <c r="N16" s="6">
        <v>0</v>
      </c>
      <c r="O16" s="6">
        <v>48570000</v>
      </c>
      <c r="P16" s="6">
        <v>0</v>
      </c>
      <c r="Q16" s="6">
        <v>0</v>
      </c>
      <c r="R16" s="6">
        <v>0</v>
      </c>
      <c r="S16" s="14">
        <f t="shared" si="1"/>
        <v>48570000</v>
      </c>
      <c r="T16" s="15">
        <f t="shared" si="2"/>
        <v>0</v>
      </c>
      <c r="U16" s="15">
        <f t="shared" si="3"/>
        <v>0</v>
      </c>
      <c r="V16" s="15">
        <f t="shared" si="4"/>
        <v>0</v>
      </c>
      <c r="W16" s="9"/>
    </row>
    <row r="17" spans="1:23" ht="35.1" customHeight="1" thickTop="1" thickBot="1">
      <c r="A17" s="4" t="s">
        <v>19</v>
      </c>
      <c r="B17" s="4" t="s">
        <v>27</v>
      </c>
      <c r="C17" s="4" t="s">
        <v>25</v>
      </c>
      <c r="D17" s="4" t="s">
        <v>25</v>
      </c>
      <c r="E17" s="4" t="s">
        <v>35</v>
      </c>
      <c r="F17" s="4" t="s">
        <v>21</v>
      </c>
      <c r="G17" s="4" t="s">
        <v>22</v>
      </c>
      <c r="H17" s="4" t="s">
        <v>23</v>
      </c>
      <c r="I17" s="5" t="s">
        <v>36</v>
      </c>
      <c r="J17" s="6">
        <v>296000000</v>
      </c>
      <c r="K17" s="6">
        <v>0</v>
      </c>
      <c r="L17" s="6">
        <v>0</v>
      </c>
      <c r="M17" s="6">
        <v>296000000</v>
      </c>
      <c r="N17" s="6">
        <v>0</v>
      </c>
      <c r="O17" s="6">
        <v>296000000</v>
      </c>
      <c r="P17" s="6">
        <v>0</v>
      </c>
      <c r="Q17" s="6">
        <v>0</v>
      </c>
      <c r="R17" s="6">
        <v>0</v>
      </c>
      <c r="S17" s="14">
        <f t="shared" si="1"/>
        <v>296000000</v>
      </c>
      <c r="T17" s="15">
        <f t="shared" si="2"/>
        <v>0</v>
      </c>
      <c r="U17" s="15">
        <f t="shared" si="3"/>
        <v>0</v>
      </c>
      <c r="V17" s="15">
        <f t="shared" si="4"/>
        <v>0</v>
      </c>
      <c r="W17" s="9"/>
    </row>
    <row r="18" spans="1:23" ht="35.1" customHeight="1" thickTop="1" thickBot="1">
      <c r="A18" s="4" t="s">
        <v>19</v>
      </c>
      <c r="B18" s="4" t="s">
        <v>27</v>
      </c>
      <c r="C18" s="4" t="s">
        <v>25</v>
      </c>
      <c r="D18" s="4" t="s">
        <v>25</v>
      </c>
      <c r="E18" s="4" t="s">
        <v>37</v>
      </c>
      <c r="F18" s="4" t="s">
        <v>21</v>
      </c>
      <c r="G18" s="4" t="s">
        <v>22</v>
      </c>
      <c r="H18" s="4" t="s">
        <v>23</v>
      </c>
      <c r="I18" s="5" t="s">
        <v>38</v>
      </c>
      <c r="J18" s="6">
        <v>1357267000</v>
      </c>
      <c r="K18" s="6">
        <v>0</v>
      </c>
      <c r="L18" s="6">
        <v>0</v>
      </c>
      <c r="M18" s="6">
        <v>1357267000</v>
      </c>
      <c r="N18" s="6">
        <v>0</v>
      </c>
      <c r="O18" s="6">
        <v>1357267000</v>
      </c>
      <c r="P18" s="6">
        <v>0</v>
      </c>
      <c r="Q18" s="6">
        <v>0</v>
      </c>
      <c r="R18" s="6">
        <v>0</v>
      </c>
      <c r="S18" s="14">
        <f t="shared" si="1"/>
        <v>1357267000</v>
      </c>
      <c r="T18" s="15">
        <f t="shared" si="2"/>
        <v>0</v>
      </c>
      <c r="U18" s="15">
        <f t="shared" si="3"/>
        <v>0</v>
      </c>
      <c r="V18" s="15">
        <f t="shared" si="4"/>
        <v>0</v>
      </c>
      <c r="W18" s="9"/>
    </row>
    <row r="19" spans="1:23" ht="35.1" customHeight="1" thickTop="1" thickBot="1">
      <c r="A19" s="4" t="s">
        <v>19</v>
      </c>
      <c r="B19" s="4" t="s">
        <v>27</v>
      </c>
      <c r="C19" s="4" t="s">
        <v>25</v>
      </c>
      <c r="D19" s="4" t="s">
        <v>25</v>
      </c>
      <c r="E19" s="4" t="s">
        <v>39</v>
      </c>
      <c r="F19" s="4" t="s">
        <v>21</v>
      </c>
      <c r="G19" s="4" t="s">
        <v>22</v>
      </c>
      <c r="H19" s="4" t="s">
        <v>23</v>
      </c>
      <c r="I19" s="5" t="s">
        <v>40</v>
      </c>
      <c r="J19" s="6">
        <v>4274604000</v>
      </c>
      <c r="K19" s="6">
        <v>0</v>
      </c>
      <c r="L19" s="6">
        <v>0</v>
      </c>
      <c r="M19" s="6">
        <v>4274604000</v>
      </c>
      <c r="N19" s="6">
        <v>0</v>
      </c>
      <c r="O19" s="6">
        <v>4274604000</v>
      </c>
      <c r="P19" s="6">
        <v>0</v>
      </c>
      <c r="Q19" s="6">
        <v>0</v>
      </c>
      <c r="R19" s="6">
        <v>0</v>
      </c>
      <c r="S19" s="14">
        <f t="shared" si="1"/>
        <v>4274604000</v>
      </c>
      <c r="T19" s="15">
        <f t="shared" si="2"/>
        <v>0</v>
      </c>
      <c r="U19" s="15">
        <f t="shared" si="3"/>
        <v>0</v>
      </c>
      <c r="V19" s="15">
        <f t="shared" si="4"/>
        <v>0</v>
      </c>
      <c r="W19" s="9"/>
    </row>
    <row r="20" spans="1:23" ht="35.1" customHeight="1" thickTop="1" thickBot="1">
      <c r="A20" s="4" t="s">
        <v>19</v>
      </c>
      <c r="B20" s="4" t="s">
        <v>27</v>
      </c>
      <c r="C20" s="4" t="s">
        <v>25</v>
      </c>
      <c r="D20" s="4" t="s">
        <v>25</v>
      </c>
      <c r="E20" s="4" t="s">
        <v>41</v>
      </c>
      <c r="F20" s="4" t="s">
        <v>21</v>
      </c>
      <c r="G20" s="4" t="s">
        <v>22</v>
      </c>
      <c r="H20" s="4" t="s">
        <v>23</v>
      </c>
      <c r="I20" s="5" t="s">
        <v>42</v>
      </c>
      <c r="J20" s="6">
        <v>1552259000</v>
      </c>
      <c r="K20" s="6">
        <v>0</v>
      </c>
      <c r="L20" s="6">
        <v>0</v>
      </c>
      <c r="M20" s="6">
        <v>1552259000</v>
      </c>
      <c r="N20" s="6">
        <v>0</v>
      </c>
      <c r="O20" s="6">
        <v>1552259000</v>
      </c>
      <c r="P20" s="6">
        <v>0</v>
      </c>
      <c r="Q20" s="6">
        <v>0</v>
      </c>
      <c r="R20" s="6">
        <v>0</v>
      </c>
      <c r="S20" s="14">
        <f t="shared" si="1"/>
        <v>1552259000</v>
      </c>
      <c r="T20" s="15">
        <f t="shared" si="2"/>
        <v>0</v>
      </c>
      <c r="U20" s="15">
        <f t="shared" si="3"/>
        <v>0</v>
      </c>
      <c r="V20" s="15">
        <f t="shared" si="4"/>
        <v>0</v>
      </c>
      <c r="W20" s="9"/>
    </row>
    <row r="21" spans="1:23" ht="35.1" customHeight="1" thickTop="1" thickBot="1">
      <c r="A21" s="4" t="s">
        <v>19</v>
      </c>
      <c r="B21" s="4" t="s">
        <v>27</v>
      </c>
      <c r="C21" s="4" t="s">
        <v>27</v>
      </c>
      <c r="D21" s="4" t="s">
        <v>43</v>
      </c>
      <c r="E21" s="4" t="s">
        <v>44</v>
      </c>
      <c r="F21" s="4" t="s">
        <v>21</v>
      </c>
      <c r="G21" s="4" t="s">
        <v>22</v>
      </c>
      <c r="H21" s="4" t="s">
        <v>23</v>
      </c>
      <c r="I21" s="5" t="s">
        <v>45</v>
      </c>
      <c r="J21" s="6">
        <v>29219509000</v>
      </c>
      <c r="K21" s="6">
        <v>0</v>
      </c>
      <c r="L21" s="6">
        <v>0</v>
      </c>
      <c r="M21" s="6">
        <v>29219509000</v>
      </c>
      <c r="N21" s="6">
        <v>0</v>
      </c>
      <c r="O21" s="6">
        <v>29219509000</v>
      </c>
      <c r="P21" s="6">
        <v>0</v>
      </c>
      <c r="Q21" s="6">
        <v>0</v>
      </c>
      <c r="R21" s="6">
        <v>0</v>
      </c>
      <c r="S21" s="14">
        <f t="shared" si="1"/>
        <v>29219509000</v>
      </c>
      <c r="T21" s="15">
        <f t="shared" si="2"/>
        <v>0</v>
      </c>
      <c r="U21" s="15">
        <f t="shared" si="3"/>
        <v>0</v>
      </c>
      <c r="V21" s="15">
        <f t="shared" si="4"/>
        <v>0</v>
      </c>
      <c r="W21" s="9"/>
    </row>
    <row r="22" spans="1:23" ht="35.1" customHeight="1" thickTop="1" thickBot="1">
      <c r="A22" s="4" t="s">
        <v>19</v>
      </c>
      <c r="B22" s="4" t="s">
        <v>27</v>
      </c>
      <c r="C22" s="4" t="s">
        <v>27</v>
      </c>
      <c r="D22" s="4" t="s">
        <v>43</v>
      </c>
      <c r="E22" s="4" t="s">
        <v>44</v>
      </c>
      <c r="F22" s="4" t="s">
        <v>21</v>
      </c>
      <c r="G22" s="4" t="s">
        <v>46</v>
      </c>
      <c r="H22" s="4" t="s">
        <v>47</v>
      </c>
      <c r="I22" s="5" t="s">
        <v>45</v>
      </c>
      <c r="J22" s="6">
        <v>30586800000</v>
      </c>
      <c r="K22" s="6">
        <v>0</v>
      </c>
      <c r="L22" s="6">
        <v>0</v>
      </c>
      <c r="M22" s="6">
        <v>30586800000</v>
      </c>
      <c r="N22" s="6">
        <v>0</v>
      </c>
      <c r="O22" s="6">
        <v>30586800000</v>
      </c>
      <c r="P22" s="6">
        <v>0</v>
      </c>
      <c r="Q22" s="6">
        <v>0</v>
      </c>
      <c r="R22" s="6">
        <v>0</v>
      </c>
      <c r="S22" s="14">
        <f t="shared" si="1"/>
        <v>30586800000</v>
      </c>
      <c r="T22" s="15">
        <f t="shared" si="2"/>
        <v>0</v>
      </c>
      <c r="U22" s="15">
        <f t="shared" si="3"/>
        <v>0</v>
      </c>
      <c r="V22" s="15">
        <f t="shared" si="4"/>
        <v>0</v>
      </c>
      <c r="W22" s="9"/>
    </row>
    <row r="23" spans="1:23" ht="35.1" customHeight="1" thickTop="1" thickBot="1">
      <c r="A23" s="4" t="s">
        <v>19</v>
      </c>
      <c r="B23" s="4" t="s">
        <v>27</v>
      </c>
      <c r="C23" s="4" t="s">
        <v>27</v>
      </c>
      <c r="D23" s="4" t="s">
        <v>43</v>
      </c>
      <c r="E23" s="4" t="s">
        <v>48</v>
      </c>
      <c r="F23" s="4" t="s">
        <v>21</v>
      </c>
      <c r="G23" s="4" t="s">
        <v>22</v>
      </c>
      <c r="H23" s="4" t="s">
        <v>23</v>
      </c>
      <c r="I23" s="5" t="s">
        <v>49</v>
      </c>
      <c r="J23" s="6">
        <v>5000000000</v>
      </c>
      <c r="K23" s="6">
        <v>0</v>
      </c>
      <c r="L23" s="6">
        <v>0</v>
      </c>
      <c r="M23" s="6">
        <v>5000000000</v>
      </c>
      <c r="N23" s="6">
        <v>5000000000</v>
      </c>
      <c r="O23" s="6">
        <v>0</v>
      </c>
      <c r="P23" s="6">
        <v>0</v>
      </c>
      <c r="Q23" s="6">
        <v>0</v>
      </c>
      <c r="R23" s="6">
        <v>0</v>
      </c>
      <c r="S23" s="14">
        <f t="shared" si="1"/>
        <v>5000000000</v>
      </c>
      <c r="T23" s="15">
        <f t="shared" si="2"/>
        <v>0</v>
      </c>
      <c r="U23" s="15">
        <f t="shared" si="3"/>
        <v>0</v>
      </c>
      <c r="V23" s="15">
        <f t="shared" si="4"/>
        <v>0</v>
      </c>
      <c r="W23" s="9"/>
    </row>
    <row r="24" spans="1:23" ht="35.1" customHeight="1" thickTop="1" thickBot="1">
      <c r="A24" s="4" t="s">
        <v>19</v>
      </c>
      <c r="B24" s="4" t="s">
        <v>27</v>
      </c>
      <c r="C24" s="4" t="s">
        <v>43</v>
      </c>
      <c r="D24" s="4" t="s">
        <v>25</v>
      </c>
      <c r="E24" s="4" t="s">
        <v>50</v>
      </c>
      <c r="F24" s="4" t="s">
        <v>21</v>
      </c>
      <c r="G24" s="4" t="s">
        <v>22</v>
      </c>
      <c r="H24" s="4" t="s">
        <v>23</v>
      </c>
      <c r="I24" s="5" t="s">
        <v>51</v>
      </c>
      <c r="J24" s="6">
        <v>606643000</v>
      </c>
      <c r="K24" s="6">
        <v>0</v>
      </c>
      <c r="L24" s="6">
        <v>0</v>
      </c>
      <c r="M24" s="6">
        <v>606643000</v>
      </c>
      <c r="N24" s="6">
        <v>22561922</v>
      </c>
      <c r="O24" s="6">
        <v>584081078</v>
      </c>
      <c r="P24" s="6">
        <v>22561922</v>
      </c>
      <c r="Q24" s="6">
        <v>22561922</v>
      </c>
      <c r="R24" s="6">
        <v>22084159</v>
      </c>
      <c r="S24" s="14">
        <f t="shared" si="1"/>
        <v>584081078</v>
      </c>
      <c r="T24" s="15">
        <f t="shared" si="2"/>
        <v>3.7191432193233911E-2</v>
      </c>
      <c r="U24" s="15">
        <f t="shared" si="3"/>
        <v>3.7191432193233911E-2</v>
      </c>
      <c r="V24" s="15">
        <f t="shared" si="4"/>
        <v>3.6403880041474143E-2</v>
      </c>
      <c r="W24" s="9"/>
    </row>
    <row r="25" spans="1:23" ht="35.1" customHeight="1" thickTop="1" thickBot="1">
      <c r="A25" s="4" t="s">
        <v>19</v>
      </c>
      <c r="B25" s="4" t="s">
        <v>27</v>
      </c>
      <c r="C25" s="4" t="s">
        <v>43</v>
      </c>
      <c r="D25" s="4" t="s">
        <v>25</v>
      </c>
      <c r="E25" s="4" t="s">
        <v>52</v>
      </c>
      <c r="F25" s="4" t="s">
        <v>21</v>
      </c>
      <c r="G25" s="4" t="s">
        <v>22</v>
      </c>
      <c r="H25" s="4" t="s">
        <v>23</v>
      </c>
      <c r="I25" s="5" t="s">
        <v>53</v>
      </c>
      <c r="J25" s="6">
        <v>2238411000</v>
      </c>
      <c r="K25" s="6">
        <v>0</v>
      </c>
      <c r="L25" s="6">
        <v>0</v>
      </c>
      <c r="M25" s="6">
        <v>2238411000</v>
      </c>
      <c r="N25" s="6">
        <v>344023000</v>
      </c>
      <c r="O25" s="6">
        <v>1894388000</v>
      </c>
      <c r="P25" s="6">
        <v>423000</v>
      </c>
      <c r="Q25" s="6">
        <v>423000</v>
      </c>
      <c r="R25" s="6">
        <v>423000</v>
      </c>
      <c r="S25" s="14">
        <f t="shared" si="1"/>
        <v>2237988000</v>
      </c>
      <c r="T25" s="15">
        <f t="shared" si="2"/>
        <v>1.8897333867640929E-4</v>
      </c>
      <c r="U25" s="15">
        <f t="shared" si="3"/>
        <v>1.8897333867640929E-4</v>
      </c>
      <c r="V25" s="15">
        <f t="shared" si="4"/>
        <v>1.8897333867640929E-4</v>
      </c>
      <c r="W25" s="9"/>
    </row>
    <row r="26" spans="1:23" ht="35.1" customHeight="1" thickTop="1" thickBot="1">
      <c r="A26" s="4" t="s">
        <v>19</v>
      </c>
      <c r="B26" s="4" t="s">
        <v>27</v>
      </c>
      <c r="C26" s="4" t="s">
        <v>43</v>
      </c>
      <c r="D26" s="4" t="s">
        <v>25</v>
      </c>
      <c r="E26" s="4" t="s">
        <v>54</v>
      </c>
      <c r="F26" s="4" t="s">
        <v>21</v>
      </c>
      <c r="G26" s="4" t="s">
        <v>22</v>
      </c>
      <c r="H26" s="4" t="s">
        <v>23</v>
      </c>
      <c r="I26" s="5" t="s">
        <v>55</v>
      </c>
      <c r="J26" s="6">
        <v>259437000</v>
      </c>
      <c r="K26" s="6">
        <v>0</v>
      </c>
      <c r="L26" s="6">
        <v>0</v>
      </c>
      <c r="M26" s="6">
        <v>259437000</v>
      </c>
      <c r="N26" s="6">
        <v>259437000</v>
      </c>
      <c r="O26" s="6">
        <v>0</v>
      </c>
      <c r="P26" s="6">
        <v>12197595.67</v>
      </c>
      <c r="Q26" s="6">
        <v>12197595.67</v>
      </c>
      <c r="R26" s="6">
        <v>12197595.67</v>
      </c>
      <c r="S26" s="14">
        <f t="shared" si="1"/>
        <v>247239404.33000001</v>
      </c>
      <c r="T26" s="15">
        <f t="shared" si="2"/>
        <v>4.7015636435820643E-2</v>
      </c>
      <c r="U26" s="15">
        <f t="shared" si="3"/>
        <v>4.7015636435820643E-2</v>
      </c>
      <c r="V26" s="15">
        <f t="shared" si="4"/>
        <v>4.7015636435820643E-2</v>
      </c>
      <c r="W26" s="9"/>
    </row>
    <row r="27" spans="1:23" ht="35.1" customHeight="1" thickTop="1" thickBot="1">
      <c r="A27" s="4" t="s">
        <v>19</v>
      </c>
      <c r="B27" s="4" t="s">
        <v>27</v>
      </c>
      <c r="C27" s="4" t="s">
        <v>43</v>
      </c>
      <c r="D27" s="4" t="s">
        <v>25</v>
      </c>
      <c r="E27" s="4" t="s">
        <v>56</v>
      </c>
      <c r="F27" s="4" t="s">
        <v>21</v>
      </c>
      <c r="G27" s="4" t="s">
        <v>22</v>
      </c>
      <c r="H27" s="4" t="s">
        <v>23</v>
      </c>
      <c r="I27" s="5" t="s">
        <v>57</v>
      </c>
      <c r="J27" s="6">
        <v>30394380000</v>
      </c>
      <c r="K27" s="6">
        <v>0</v>
      </c>
      <c r="L27" s="6">
        <v>0</v>
      </c>
      <c r="M27" s="6">
        <v>30394380000</v>
      </c>
      <c r="N27" s="6">
        <v>1640425354</v>
      </c>
      <c r="O27" s="6">
        <v>28753954646</v>
      </c>
      <c r="P27" s="6">
        <v>1626700890</v>
      </c>
      <c r="Q27" s="6">
        <v>1626700890</v>
      </c>
      <c r="R27" s="6">
        <v>1626700890</v>
      </c>
      <c r="S27" s="14">
        <f t="shared" si="1"/>
        <v>28767679110</v>
      </c>
      <c r="T27" s="15">
        <f t="shared" si="2"/>
        <v>5.3519791816776657E-2</v>
      </c>
      <c r="U27" s="15">
        <f t="shared" si="3"/>
        <v>5.3519791816776657E-2</v>
      </c>
      <c r="V27" s="15">
        <f t="shared" si="4"/>
        <v>5.3519791816776657E-2</v>
      </c>
      <c r="W27" s="9"/>
    </row>
    <row r="28" spans="1:23" ht="35.1" customHeight="1" thickTop="1" thickBot="1">
      <c r="A28" s="4" t="s">
        <v>19</v>
      </c>
      <c r="B28" s="4" t="s">
        <v>27</v>
      </c>
      <c r="C28" s="4" t="s">
        <v>43</v>
      </c>
      <c r="D28" s="4" t="s">
        <v>25</v>
      </c>
      <c r="E28" s="4" t="s">
        <v>58</v>
      </c>
      <c r="F28" s="4" t="s">
        <v>21</v>
      </c>
      <c r="G28" s="4" t="s">
        <v>22</v>
      </c>
      <c r="H28" s="4" t="s">
        <v>23</v>
      </c>
      <c r="I28" s="5" t="s">
        <v>59</v>
      </c>
      <c r="J28" s="6">
        <v>44701855000</v>
      </c>
      <c r="K28" s="6">
        <v>0</v>
      </c>
      <c r="L28" s="6">
        <v>0</v>
      </c>
      <c r="M28" s="6">
        <v>44701855000</v>
      </c>
      <c r="N28" s="6">
        <v>4546511723</v>
      </c>
      <c r="O28" s="6">
        <v>40155343277</v>
      </c>
      <c r="P28" s="6">
        <v>4017984043</v>
      </c>
      <c r="Q28" s="6">
        <v>4017984043</v>
      </c>
      <c r="R28" s="6">
        <v>3539720313</v>
      </c>
      <c r="S28" s="14">
        <f t="shared" si="1"/>
        <v>40683870957</v>
      </c>
      <c r="T28" s="15">
        <f t="shared" si="2"/>
        <v>8.9884056109080929E-2</v>
      </c>
      <c r="U28" s="15">
        <f t="shared" si="3"/>
        <v>8.9884056109080929E-2</v>
      </c>
      <c r="V28" s="15">
        <f t="shared" si="4"/>
        <v>7.9185087800047668E-2</v>
      </c>
      <c r="W28" s="9"/>
    </row>
    <row r="29" spans="1:23" ht="35.1" customHeight="1" thickTop="1" thickBot="1">
      <c r="A29" s="4" t="s">
        <v>19</v>
      </c>
      <c r="B29" s="4" t="s">
        <v>27</v>
      </c>
      <c r="C29" s="4" t="s">
        <v>22</v>
      </c>
      <c r="D29" s="4" t="s">
        <v>20</v>
      </c>
      <c r="E29" s="4" t="s">
        <v>31</v>
      </c>
      <c r="F29" s="4" t="s">
        <v>21</v>
      </c>
      <c r="G29" s="4" t="s">
        <v>22</v>
      </c>
      <c r="H29" s="4" t="s">
        <v>23</v>
      </c>
      <c r="I29" s="5" t="s">
        <v>60</v>
      </c>
      <c r="J29" s="6">
        <v>157500000</v>
      </c>
      <c r="K29" s="6">
        <v>0</v>
      </c>
      <c r="L29" s="6">
        <v>0</v>
      </c>
      <c r="M29" s="6">
        <v>157500000</v>
      </c>
      <c r="N29" s="6">
        <v>0</v>
      </c>
      <c r="O29" s="6">
        <v>157500000</v>
      </c>
      <c r="P29" s="6">
        <v>0</v>
      </c>
      <c r="Q29" s="6">
        <v>0</v>
      </c>
      <c r="R29" s="6">
        <v>0</v>
      </c>
      <c r="S29" s="14">
        <f t="shared" si="1"/>
        <v>157500000</v>
      </c>
      <c r="T29" s="15">
        <f t="shared" si="2"/>
        <v>0</v>
      </c>
      <c r="U29" s="15">
        <f t="shared" si="3"/>
        <v>0</v>
      </c>
      <c r="V29" s="15">
        <f t="shared" si="4"/>
        <v>0</v>
      </c>
      <c r="W29" s="9"/>
    </row>
    <row r="30" spans="1:23" ht="35.1" customHeight="1" thickTop="1" thickBot="1">
      <c r="A30" s="4" t="s">
        <v>19</v>
      </c>
      <c r="B30" s="4" t="s">
        <v>27</v>
      </c>
      <c r="C30" s="4" t="s">
        <v>22</v>
      </c>
      <c r="D30" s="4" t="s">
        <v>20</v>
      </c>
      <c r="E30" s="4" t="s">
        <v>50</v>
      </c>
      <c r="F30" s="4" t="s">
        <v>21</v>
      </c>
      <c r="G30" s="4" t="s">
        <v>22</v>
      </c>
      <c r="H30" s="4" t="s">
        <v>23</v>
      </c>
      <c r="I30" s="5" t="s">
        <v>61</v>
      </c>
      <c r="J30" s="6">
        <v>100826000</v>
      </c>
      <c r="K30" s="6">
        <v>0</v>
      </c>
      <c r="L30" s="6">
        <v>0</v>
      </c>
      <c r="M30" s="6">
        <v>100826000</v>
      </c>
      <c r="N30" s="6">
        <v>0</v>
      </c>
      <c r="O30" s="6">
        <v>100826000</v>
      </c>
      <c r="P30" s="6">
        <v>0</v>
      </c>
      <c r="Q30" s="6">
        <v>0</v>
      </c>
      <c r="R30" s="6">
        <v>0</v>
      </c>
      <c r="S30" s="14">
        <f t="shared" si="1"/>
        <v>100826000</v>
      </c>
      <c r="T30" s="15">
        <f t="shared" si="2"/>
        <v>0</v>
      </c>
      <c r="U30" s="15">
        <f t="shared" si="3"/>
        <v>0</v>
      </c>
      <c r="V30" s="15">
        <f t="shared" si="4"/>
        <v>0</v>
      </c>
      <c r="W30" s="9"/>
    </row>
    <row r="31" spans="1:23" ht="35.1" customHeight="1" thickTop="1" thickBot="1">
      <c r="A31" s="4" t="s">
        <v>19</v>
      </c>
      <c r="B31" s="4" t="s">
        <v>27</v>
      </c>
      <c r="C31" s="4" t="s">
        <v>46</v>
      </c>
      <c r="D31" s="4" t="s">
        <v>62</v>
      </c>
      <c r="E31" s="4" t="s">
        <v>31</v>
      </c>
      <c r="F31" s="4" t="s">
        <v>21</v>
      </c>
      <c r="G31" s="4" t="s">
        <v>22</v>
      </c>
      <c r="H31" s="4" t="s">
        <v>23</v>
      </c>
      <c r="I31" s="5" t="s">
        <v>63</v>
      </c>
      <c r="J31" s="6">
        <v>10429425000</v>
      </c>
      <c r="K31" s="6">
        <v>0</v>
      </c>
      <c r="L31" s="6">
        <v>0</v>
      </c>
      <c r="M31" s="6">
        <v>10429425000</v>
      </c>
      <c r="N31" s="6">
        <v>10429425000</v>
      </c>
      <c r="O31" s="6">
        <v>0</v>
      </c>
      <c r="P31" s="6">
        <v>10429425000</v>
      </c>
      <c r="Q31" s="6">
        <v>1603426720</v>
      </c>
      <c r="R31" s="6">
        <v>801713360</v>
      </c>
      <c r="S31" s="14">
        <f t="shared" si="1"/>
        <v>0</v>
      </c>
      <c r="T31" s="15">
        <f t="shared" si="2"/>
        <v>1</v>
      </c>
      <c r="U31" s="15">
        <f t="shared" si="3"/>
        <v>0.15374066355527749</v>
      </c>
      <c r="V31" s="15">
        <f t="shared" si="4"/>
        <v>7.6870331777638745E-2</v>
      </c>
      <c r="W31" s="9"/>
    </row>
    <row r="32" spans="1:23" ht="35.1" customHeight="1" thickTop="1" thickBot="1">
      <c r="A32" s="4" t="s">
        <v>19</v>
      </c>
      <c r="B32" s="4" t="s">
        <v>27</v>
      </c>
      <c r="C32" s="4" t="s">
        <v>46</v>
      </c>
      <c r="D32" s="4" t="s">
        <v>62</v>
      </c>
      <c r="E32" s="4" t="s">
        <v>31</v>
      </c>
      <c r="F32" s="4" t="s">
        <v>21</v>
      </c>
      <c r="G32" s="4" t="s">
        <v>46</v>
      </c>
      <c r="H32" s="4" t="s">
        <v>47</v>
      </c>
      <c r="I32" s="5" t="s">
        <v>63</v>
      </c>
      <c r="J32" s="6">
        <v>55000000</v>
      </c>
      <c r="K32" s="6">
        <v>0</v>
      </c>
      <c r="L32" s="6">
        <v>0</v>
      </c>
      <c r="M32" s="6">
        <v>55000000</v>
      </c>
      <c r="N32" s="6">
        <v>0</v>
      </c>
      <c r="O32" s="6">
        <v>55000000</v>
      </c>
      <c r="P32" s="6">
        <v>0</v>
      </c>
      <c r="Q32" s="6">
        <v>0</v>
      </c>
      <c r="R32" s="6">
        <v>0</v>
      </c>
      <c r="S32" s="14">
        <f t="shared" si="1"/>
        <v>55000000</v>
      </c>
      <c r="T32" s="15">
        <f t="shared" si="2"/>
        <v>0</v>
      </c>
      <c r="U32" s="15">
        <f t="shared" si="3"/>
        <v>0</v>
      </c>
      <c r="V32" s="15">
        <f t="shared" si="4"/>
        <v>0</v>
      </c>
      <c r="W32" s="9"/>
    </row>
    <row r="33" spans="1:23" ht="41.25" customHeight="1" thickTop="1" thickBot="1">
      <c r="A33" s="11" t="s">
        <v>19</v>
      </c>
      <c r="B33" s="11"/>
      <c r="C33" s="11"/>
      <c r="D33" s="11"/>
      <c r="E33" s="11"/>
      <c r="F33" s="11"/>
      <c r="G33" s="11"/>
      <c r="H33" s="11"/>
      <c r="I33" s="12" t="s">
        <v>110</v>
      </c>
      <c r="J33" s="13">
        <f>+J34+J35</f>
        <v>12457067000</v>
      </c>
      <c r="K33" s="13">
        <f t="shared" ref="K33:R33" si="8">+K34+K35</f>
        <v>0</v>
      </c>
      <c r="L33" s="13">
        <f t="shared" si="8"/>
        <v>0</v>
      </c>
      <c r="M33" s="13">
        <f t="shared" si="8"/>
        <v>12457067000</v>
      </c>
      <c r="N33" s="13">
        <f t="shared" si="8"/>
        <v>11568199000</v>
      </c>
      <c r="O33" s="13">
        <f t="shared" si="8"/>
        <v>888868000</v>
      </c>
      <c r="P33" s="13">
        <f t="shared" si="8"/>
        <v>9713958808</v>
      </c>
      <c r="Q33" s="13">
        <f t="shared" si="8"/>
        <v>0</v>
      </c>
      <c r="R33" s="13">
        <f t="shared" si="8"/>
        <v>0</v>
      </c>
      <c r="S33" s="16">
        <f t="shared" si="1"/>
        <v>2743108192</v>
      </c>
      <c r="T33" s="17">
        <f t="shared" si="2"/>
        <v>0.7797950198068293</v>
      </c>
      <c r="U33" s="17">
        <f t="shared" si="3"/>
        <v>0</v>
      </c>
      <c r="V33" s="17">
        <f t="shared" si="4"/>
        <v>0</v>
      </c>
      <c r="W33" s="9"/>
    </row>
    <row r="34" spans="1:23" ht="26.25" customHeight="1" thickTop="1" thickBot="1">
      <c r="A34" s="4" t="s">
        <v>19</v>
      </c>
      <c r="B34" s="4" t="s">
        <v>64</v>
      </c>
      <c r="C34" s="4" t="s">
        <v>20</v>
      </c>
      <c r="D34" s="4"/>
      <c r="E34" s="4"/>
      <c r="F34" s="4" t="s">
        <v>21</v>
      </c>
      <c r="G34" s="4" t="s">
        <v>22</v>
      </c>
      <c r="H34" s="4" t="s">
        <v>23</v>
      </c>
      <c r="I34" s="5" t="s">
        <v>65</v>
      </c>
      <c r="J34" s="6">
        <v>11580199000</v>
      </c>
      <c r="K34" s="6">
        <v>0</v>
      </c>
      <c r="L34" s="6">
        <v>0</v>
      </c>
      <c r="M34" s="6">
        <v>11580199000</v>
      </c>
      <c r="N34" s="6">
        <v>11568199000</v>
      </c>
      <c r="O34" s="6">
        <v>12000000</v>
      </c>
      <c r="P34" s="6">
        <v>9713958808</v>
      </c>
      <c r="Q34" s="6">
        <v>0</v>
      </c>
      <c r="R34" s="6">
        <v>0</v>
      </c>
      <c r="S34" s="14">
        <f t="shared" si="1"/>
        <v>1866240192</v>
      </c>
      <c r="T34" s="15">
        <f t="shared" si="2"/>
        <v>0.83884213112399886</v>
      </c>
      <c r="U34" s="15">
        <f t="shared" si="3"/>
        <v>0</v>
      </c>
      <c r="V34" s="15">
        <f t="shared" si="4"/>
        <v>0</v>
      </c>
      <c r="W34" s="9"/>
    </row>
    <row r="35" spans="1:23" ht="32.25" customHeight="1" thickTop="1" thickBot="1">
      <c r="A35" s="4" t="s">
        <v>19</v>
      </c>
      <c r="B35" s="4" t="s">
        <v>64</v>
      </c>
      <c r="C35" s="4" t="s">
        <v>43</v>
      </c>
      <c r="D35" s="4" t="s">
        <v>20</v>
      </c>
      <c r="E35" s="4"/>
      <c r="F35" s="4" t="s">
        <v>21</v>
      </c>
      <c r="G35" s="4" t="s">
        <v>46</v>
      </c>
      <c r="H35" s="4" t="s">
        <v>47</v>
      </c>
      <c r="I35" s="5" t="s">
        <v>66</v>
      </c>
      <c r="J35" s="6">
        <v>876868000</v>
      </c>
      <c r="K35" s="6">
        <v>0</v>
      </c>
      <c r="L35" s="6">
        <v>0</v>
      </c>
      <c r="M35" s="6">
        <v>876868000</v>
      </c>
      <c r="N35" s="6">
        <v>0</v>
      </c>
      <c r="O35" s="6">
        <v>876868000</v>
      </c>
      <c r="P35" s="6">
        <v>0</v>
      </c>
      <c r="Q35" s="6">
        <v>0</v>
      </c>
      <c r="R35" s="6">
        <v>0</v>
      </c>
      <c r="S35" s="14">
        <f t="shared" si="1"/>
        <v>876868000</v>
      </c>
      <c r="T35" s="15">
        <f t="shared" si="2"/>
        <v>0</v>
      </c>
      <c r="U35" s="15">
        <f t="shared" si="3"/>
        <v>0</v>
      </c>
      <c r="V35" s="15">
        <f t="shared" si="4"/>
        <v>0</v>
      </c>
      <c r="W35" s="9"/>
    </row>
    <row r="36" spans="1:23" ht="31.5" customHeight="1" thickTop="1" thickBot="1">
      <c r="A36" s="11" t="s">
        <v>67</v>
      </c>
      <c r="B36" s="11"/>
      <c r="C36" s="11"/>
      <c r="D36" s="11"/>
      <c r="E36" s="11"/>
      <c r="F36" s="11"/>
      <c r="G36" s="11"/>
      <c r="H36" s="11"/>
      <c r="I36" s="12" t="s">
        <v>111</v>
      </c>
      <c r="J36" s="13">
        <f>SUM(J37:J54)</f>
        <v>216446598093</v>
      </c>
      <c r="K36" s="13">
        <f t="shared" ref="K36:R36" si="9">SUM(K37:K54)</f>
        <v>0</v>
      </c>
      <c r="L36" s="13">
        <f t="shared" si="9"/>
        <v>0</v>
      </c>
      <c r="M36" s="13">
        <f t="shared" si="9"/>
        <v>216446598093</v>
      </c>
      <c r="N36" s="13">
        <f t="shared" si="9"/>
        <v>174560766388.30002</v>
      </c>
      <c r="O36" s="13">
        <f t="shared" si="9"/>
        <v>41885831704.700005</v>
      </c>
      <c r="P36" s="13">
        <f t="shared" si="9"/>
        <v>6401795726</v>
      </c>
      <c r="Q36" s="13">
        <f t="shared" si="9"/>
        <v>0</v>
      </c>
      <c r="R36" s="13">
        <f t="shared" si="9"/>
        <v>0</v>
      </c>
      <c r="S36" s="16">
        <f t="shared" si="1"/>
        <v>210044802367</v>
      </c>
      <c r="T36" s="17">
        <f t="shared" si="2"/>
        <v>2.9576790683720326E-2</v>
      </c>
      <c r="U36" s="17">
        <f t="shared" si="3"/>
        <v>0</v>
      </c>
      <c r="V36" s="17">
        <f t="shared" si="4"/>
        <v>0</v>
      </c>
      <c r="W36" s="9"/>
    </row>
    <row r="37" spans="1:23" ht="80.25" thickTop="1" thickBot="1">
      <c r="A37" s="4" t="s">
        <v>67</v>
      </c>
      <c r="B37" s="4" t="s">
        <v>68</v>
      </c>
      <c r="C37" s="4" t="s">
        <v>69</v>
      </c>
      <c r="D37" s="4" t="s">
        <v>70</v>
      </c>
      <c r="E37" s="4"/>
      <c r="F37" s="4" t="s">
        <v>21</v>
      </c>
      <c r="G37" s="4" t="s">
        <v>46</v>
      </c>
      <c r="H37" s="4" t="s">
        <v>23</v>
      </c>
      <c r="I37" s="5" t="s">
        <v>71</v>
      </c>
      <c r="J37" s="6">
        <v>4000000000</v>
      </c>
      <c r="K37" s="6">
        <v>0</v>
      </c>
      <c r="L37" s="6">
        <v>0</v>
      </c>
      <c r="M37" s="6">
        <v>4000000000</v>
      </c>
      <c r="N37" s="6">
        <v>2355752601</v>
      </c>
      <c r="O37" s="6">
        <v>1644247399</v>
      </c>
      <c r="P37" s="6">
        <v>516404031</v>
      </c>
      <c r="Q37" s="6">
        <v>0</v>
      </c>
      <c r="R37" s="6">
        <v>0</v>
      </c>
      <c r="S37" s="14">
        <f t="shared" si="1"/>
        <v>3483595969</v>
      </c>
      <c r="T37" s="15">
        <f t="shared" si="2"/>
        <v>0.12910100775</v>
      </c>
      <c r="U37" s="15">
        <f t="shared" si="3"/>
        <v>0</v>
      </c>
      <c r="V37" s="15">
        <f t="shared" si="4"/>
        <v>0</v>
      </c>
      <c r="W37" s="9"/>
    </row>
    <row r="38" spans="1:23" ht="80.25" thickTop="1" thickBot="1">
      <c r="A38" s="4" t="s">
        <v>67</v>
      </c>
      <c r="B38" s="4" t="s">
        <v>68</v>
      </c>
      <c r="C38" s="4" t="s">
        <v>69</v>
      </c>
      <c r="D38" s="4" t="s">
        <v>70</v>
      </c>
      <c r="E38" s="4"/>
      <c r="F38" s="4" t="s">
        <v>21</v>
      </c>
      <c r="G38" s="4" t="s">
        <v>72</v>
      </c>
      <c r="H38" s="4" t="s">
        <v>23</v>
      </c>
      <c r="I38" s="5" t="s">
        <v>71</v>
      </c>
      <c r="J38" s="6">
        <v>8570800000</v>
      </c>
      <c r="K38" s="6">
        <v>0</v>
      </c>
      <c r="L38" s="6">
        <v>0</v>
      </c>
      <c r="M38" s="6">
        <v>8570800000</v>
      </c>
      <c r="N38" s="6">
        <v>0</v>
      </c>
      <c r="O38" s="6">
        <v>8570800000</v>
      </c>
      <c r="P38" s="6">
        <v>0</v>
      </c>
      <c r="Q38" s="6">
        <v>0</v>
      </c>
      <c r="R38" s="6">
        <v>0</v>
      </c>
      <c r="S38" s="14">
        <f t="shared" ref="S38:S55" si="10">+M38-P38</f>
        <v>8570800000</v>
      </c>
      <c r="T38" s="15">
        <f t="shared" ref="T38:T55" si="11">+P38/M38</f>
        <v>0</v>
      </c>
      <c r="U38" s="15">
        <f t="shared" ref="U38:U55" si="12">+Q38/M38</f>
        <v>0</v>
      </c>
      <c r="V38" s="15">
        <f t="shared" ref="V38:V55" si="13">+R38/M38</f>
        <v>0</v>
      </c>
      <c r="W38" s="9"/>
    </row>
    <row r="39" spans="1:23" ht="46.5" thickTop="1" thickBot="1">
      <c r="A39" s="4" t="s">
        <v>67</v>
      </c>
      <c r="B39" s="4" t="s">
        <v>73</v>
      </c>
      <c r="C39" s="4" t="s">
        <v>69</v>
      </c>
      <c r="D39" s="4" t="s">
        <v>74</v>
      </c>
      <c r="E39" s="4" t="s">
        <v>0</v>
      </c>
      <c r="F39" s="4" t="s">
        <v>21</v>
      </c>
      <c r="G39" s="4" t="s">
        <v>46</v>
      </c>
      <c r="H39" s="4" t="s">
        <v>23</v>
      </c>
      <c r="I39" s="5" t="s">
        <v>75</v>
      </c>
      <c r="J39" s="6">
        <v>131974742</v>
      </c>
      <c r="K39" s="6">
        <v>0</v>
      </c>
      <c r="L39" s="6">
        <v>0</v>
      </c>
      <c r="M39" s="6">
        <v>131974742</v>
      </c>
      <c r="N39" s="6">
        <v>0</v>
      </c>
      <c r="O39" s="6">
        <v>131974742</v>
      </c>
      <c r="P39" s="6">
        <v>0</v>
      </c>
      <c r="Q39" s="6">
        <v>0</v>
      </c>
      <c r="R39" s="6">
        <v>0</v>
      </c>
      <c r="S39" s="14">
        <f t="shared" si="10"/>
        <v>131974742</v>
      </c>
      <c r="T39" s="15">
        <f t="shared" si="11"/>
        <v>0</v>
      </c>
      <c r="U39" s="15">
        <f t="shared" si="12"/>
        <v>0</v>
      </c>
      <c r="V39" s="15">
        <f t="shared" si="13"/>
        <v>0</v>
      </c>
      <c r="W39" s="9"/>
    </row>
    <row r="40" spans="1:23" ht="46.5" thickTop="1" thickBot="1">
      <c r="A40" s="4" t="s">
        <v>67</v>
      </c>
      <c r="B40" s="4" t="s">
        <v>73</v>
      </c>
      <c r="C40" s="4" t="s">
        <v>69</v>
      </c>
      <c r="D40" s="4" t="s">
        <v>76</v>
      </c>
      <c r="E40" s="4"/>
      <c r="F40" s="4" t="s">
        <v>21</v>
      </c>
      <c r="G40" s="4" t="s">
        <v>46</v>
      </c>
      <c r="H40" s="4" t="s">
        <v>23</v>
      </c>
      <c r="I40" s="5" t="s">
        <v>77</v>
      </c>
      <c r="J40" s="6">
        <v>4500000000</v>
      </c>
      <c r="K40" s="6">
        <v>0</v>
      </c>
      <c r="L40" s="6">
        <v>0</v>
      </c>
      <c r="M40" s="6">
        <v>4500000000</v>
      </c>
      <c r="N40" s="6">
        <v>3166365858</v>
      </c>
      <c r="O40" s="6">
        <v>1333634142</v>
      </c>
      <c r="P40" s="6">
        <v>360124998</v>
      </c>
      <c r="Q40" s="6">
        <v>0</v>
      </c>
      <c r="R40" s="6">
        <v>0</v>
      </c>
      <c r="S40" s="14">
        <f t="shared" si="10"/>
        <v>4139875002</v>
      </c>
      <c r="T40" s="15">
        <f t="shared" si="11"/>
        <v>8.0027777333333328E-2</v>
      </c>
      <c r="U40" s="15">
        <f t="shared" si="12"/>
        <v>0</v>
      </c>
      <c r="V40" s="15">
        <f t="shared" si="13"/>
        <v>0</v>
      </c>
      <c r="W40" s="9"/>
    </row>
    <row r="41" spans="1:23" ht="57.75" thickTop="1" thickBot="1">
      <c r="A41" s="4" t="s">
        <v>67</v>
      </c>
      <c r="B41" s="4" t="s">
        <v>73</v>
      </c>
      <c r="C41" s="4" t="s">
        <v>69</v>
      </c>
      <c r="D41" s="4" t="s">
        <v>78</v>
      </c>
      <c r="E41" s="4"/>
      <c r="F41" s="4" t="s">
        <v>21</v>
      </c>
      <c r="G41" s="4" t="s">
        <v>46</v>
      </c>
      <c r="H41" s="4" t="s">
        <v>23</v>
      </c>
      <c r="I41" s="5" t="s">
        <v>79</v>
      </c>
      <c r="J41" s="6">
        <v>5560170000</v>
      </c>
      <c r="K41" s="6">
        <v>0</v>
      </c>
      <c r="L41" s="6">
        <v>0</v>
      </c>
      <c r="M41" s="6">
        <v>5560170000</v>
      </c>
      <c r="N41" s="6">
        <v>1258878759</v>
      </c>
      <c r="O41" s="6">
        <v>4301291241</v>
      </c>
      <c r="P41" s="6">
        <v>521218537</v>
      </c>
      <c r="Q41" s="6">
        <v>0</v>
      </c>
      <c r="R41" s="6">
        <v>0</v>
      </c>
      <c r="S41" s="14">
        <f t="shared" si="10"/>
        <v>5038951463</v>
      </c>
      <c r="T41" s="15">
        <f t="shared" si="11"/>
        <v>9.3741474990872584E-2</v>
      </c>
      <c r="U41" s="15">
        <f t="shared" si="12"/>
        <v>0</v>
      </c>
      <c r="V41" s="15">
        <f t="shared" si="13"/>
        <v>0</v>
      </c>
      <c r="W41" s="9"/>
    </row>
    <row r="42" spans="1:23" ht="69" thickTop="1" thickBot="1">
      <c r="A42" s="4" t="s">
        <v>67</v>
      </c>
      <c r="B42" s="4" t="s">
        <v>73</v>
      </c>
      <c r="C42" s="4" t="s">
        <v>69</v>
      </c>
      <c r="D42" s="4" t="s">
        <v>80</v>
      </c>
      <c r="E42" s="4"/>
      <c r="F42" s="4" t="s">
        <v>21</v>
      </c>
      <c r="G42" s="4" t="s">
        <v>46</v>
      </c>
      <c r="H42" s="4" t="s">
        <v>23</v>
      </c>
      <c r="I42" s="5" t="s">
        <v>81</v>
      </c>
      <c r="J42" s="6">
        <v>25000000000</v>
      </c>
      <c r="K42" s="6">
        <v>0</v>
      </c>
      <c r="L42" s="6">
        <v>0</v>
      </c>
      <c r="M42" s="6">
        <v>25000000000</v>
      </c>
      <c r="N42" s="6">
        <v>25000000000</v>
      </c>
      <c r="O42" s="6">
        <v>0</v>
      </c>
      <c r="P42" s="6">
        <v>0</v>
      </c>
      <c r="Q42" s="6">
        <v>0</v>
      </c>
      <c r="R42" s="6">
        <v>0</v>
      </c>
      <c r="S42" s="14">
        <f t="shared" si="10"/>
        <v>25000000000</v>
      </c>
      <c r="T42" s="15">
        <f t="shared" si="11"/>
        <v>0</v>
      </c>
      <c r="U42" s="15">
        <f t="shared" si="12"/>
        <v>0</v>
      </c>
      <c r="V42" s="15">
        <f t="shared" si="13"/>
        <v>0</v>
      </c>
      <c r="W42" s="9"/>
    </row>
    <row r="43" spans="1:23" ht="67.5" customHeight="1" thickTop="1" thickBot="1">
      <c r="A43" s="4" t="s">
        <v>67</v>
      </c>
      <c r="B43" s="4" t="s">
        <v>73</v>
      </c>
      <c r="C43" s="4" t="s">
        <v>69</v>
      </c>
      <c r="D43" s="4" t="s">
        <v>82</v>
      </c>
      <c r="E43" s="4"/>
      <c r="F43" s="4" t="s">
        <v>21</v>
      </c>
      <c r="G43" s="4" t="s">
        <v>46</v>
      </c>
      <c r="H43" s="4" t="s">
        <v>23</v>
      </c>
      <c r="I43" s="5" t="s">
        <v>83</v>
      </c>
      <c r="J43" s="6">
        <v>1030000000</v>
      </c>
      <c r="K43" s="6">
        <v>0</v>
      </c>
      <c r="L43" s="6">
        <v>0</v>
      </c>
      <c r="M43" s="6">
        <v>1030000000</v>
      </c>
      <c r="N43" s="6">
        <v>0</v>
      </c>
      <c r="O43" s="6">
        <v>1030000000</v>
      </c>
      <c r="P43" s="6">
        <v>0</v>
      </c>
      <c r="Q43" s="6">
        <v>0</v>
      </c>
      <c r="R43" s="6">
        <v>0</v>
      </c>
      <c r="S43" s="14">
        <f t="shared" si="10"/>
        <v>1030000000</v>
      </c>
      <c r="T43" s="15">
        <f t="shared" si="11"/>
        <v>0</v>
      </c>
      <c r="U43" s="15">
        <f t="shared" si="12"/>
        <v>0</v>
      </c>
      <c r="V43" s="15">
        <f t="shared" si="13"/>
        <v>0</v>
      </c>
      <c r="W43" s="9"/>
    </row>
    <row r="44" spans="1:23" ht="56.25" customHeight="1" thickTop="1" thickBot="1">
      <c r="A44" s="4" t="s">
        <v>67</v>
      </c>
      <c r="B44" s="4" t="s">
        <v>73</v>
      </c>
      <c r="C44" s="4" t="s">
        <v>69</v>
      </c>
      <c r="D44" s="4" t="s">
        <v>84</v>
      </c>
      <c r="E44" s="4"/>
      <c r="F44" s="4" t="s">
        <v>21</v>
      </c>
      <c r="G44" s="4" t="s">
        <v>46</v>
      </c>
      <c r="H44" s="4" t="s">
        <v>23</v>
      </c>
      <c r="I44" s="5" t="s">
        <v>85</v>
      </c>
      <c r="J44" s="6">
        <v>8858000000</v>
      </c>
      <c r="K44" s="6">
        <v>0</v>
      </c>
      <c r="L44" s="6">
        <v>0</v>
      </c>
      <c r="M44" s="6">
        <v>8858000000</v>
      </c>
      <c r="N44" s="6">
        <v>5309874293</v>
      </c>
      <c r="O44" s="6">
        <v>3548125707</v>
      </c>
      <c r="P44" s="6">
        <v>1315223753</v>
      </c>
      <c r="Q44" s="6">
        <v>0</v>
      </c>
      <c r="R44" s="6">
        <v>0</v>
      </c>
      <c r="S44" s="14">
        <f t="shared" si="10"/>
        <v>7542776247</v>
      </c>
      <c r="T44" s="15">
        <f t="shared" si="11"/>
        <v>0.1484786354707609</v>
      </c>
      <c r="U44" s="15">
        <f t="shared" si="12"/>
        <v>0</v>
      </c>
      <c r="V44" s="15">
        <f t="shared" si="13"/>
        <v>0</v>
      </c>
      <c r="W44" s="9"/>
    </row>
    <row r="45" spans="1:23" ht="73.5" customHeight="1" thickTop="1" thickBot="1">
      <c r="A45" s="4" t="s">
        <v>67</v>
      </c>
      <c r="B45" s="4" t="s">
        <v>73</v>
      </c>
      <c r="C45" s="4" t="s">
        <v>69</v>
      </c>
      <c r="D45" s="4" t="s">
        <v>86</v>
      </c>
      <c r="E45" s="4"/>
      <c r="F45" s="4" t="s">
        <v>21</v>
      </c>
      <c r="G45" s="4" t="s">
        <v>46</v>
      </c>
      <c r="H45" s="4" t="s">
        <v>23</v>
      </c>
      <c r="I45" s="5" t="s">
        <v>87</v>
      </c>
      <c r="J45" s="6">
        <v>15422556395</v>
      </c>
      <c r="K45" s="6">
        <v>0</v>
      </c>
      <c r="L45" s="6">
        <v>0</v>
      </c>
      <c r="M45" s="6">
        <v>15422556395</v>
      </c>
      <c r="N45" s="6">
        <v>824257539</v>
      </c>
      <c r="O45" s="6">
        <v>14598298856</v>
      </c>
      <c r="P45" s="6">
        <v>471263312</v>
      </c>
      <c r="Q45" s="6">
        <v>0</v>
      </c>
      <c r="R45" s="6">
        <v>0</v>
      </c>
      <c r="S45" s="14">
        <f t="shared" si="10"/>
        <v>14951293083</v>
      </c>
      <c r="T45" s="15">
        <f t="shared" si="11"/>
        <v>3.0556757254120579E-2</v>
      </c>
      <c r="U45" s="15">
        <f t="shared" si="12"/>
        <v>0</v>
      </c>
      <c r="V45" s="15">
        <f t="shared" si="13"/>
        <v>0</v>
      </c>
      <c r="W45" s="9"/>
    </row>
    <row r="46" spans="1:23" ht="63" customHeight="1" thickTop="1" thickBot="1">
      <c r="A46" s="4" t="s">
        <v>67</v>
      </c>
      <c r="B46" s="4" t="s">
        <v>73</v>
      </c>
      <c r="C46" s="4" t="s">
        <v>69</v>
      </c>
      <c r="D46" s="4" t="s">
        <v>88</v>
      </c>
      <c r="E46" s="4"/>
      <c r="F46" s="4" t="s">
        <v>21</v>
      </c>
      <c r="G46" s="4" t="s">
        <v>22</v>
      </c>
      <c r="H46" s="4" t="s">
        <v>23</v>
      </c>
      <c r="I46" s="5" t="s">
        <v>89</v>
      </c>
      <c r="J46" s="6">
        <v>126948897025</v>
      </c>
      <c r="K46" s="6">
        <v>0</v>
      </c>
      <c r="L46" s="6">
        <v>0</v>
      </c>
      <c r="M46" s="6">
        <v>126948897025</v>
      </c>
      <c r="N46" s="6">
        <v>126948897025</v>
      </c>
      <c r="O46" s="6">
        <v>0</v>
      </c>
      <c r="P46" s="6">
        <v>0</v>
      </c>
      <c r="Q46" s="6">
        <v>0</v>
      </c>
      <c r="R46" s="6">
        <v>0</v>
      </c>
      <c r="S46" s="14">
        <f t="shared" si="10"/>
        <v>126948897025</v>
      </c>
      <c r="T46" s="15">
        <f t="shared" si="11"/>
        <v>0</v>
      </c>
      <c r="U46" s="15">
        <f t="shared" si="12"/>
        <v>0</v>
      </c>
      <c r="V46" s="15">
        <f t="shared" si="13"/>
        <v>0</v>
      </c>
      <c r="W46" s="9"/>
    </row>
    <row r="47" spans="1:23" ht="60.75" customHeight="1" thickTop="1" thickBot="1">
      <c r="A47" s="4" t="s">
        <v>67</v>
      </c>
      <c r="B47" s="4" t="s">
        <v>73</v>
      </c>
      <c r="C47" s="4" t="s">
        <v>69</v>
      </c>
      <c r="D47" s="4" t="s">
        <v>90</v>
      </c>
      <c r="E47" s="4"/>
      <c r="F47" s="4" t="s">
        <v>21</v>
      </c>
      <c r="G47" s="4" t="s">
        <v>46</v>
      </c>
      <c r="H47" s="4" t="s">
        <v>23</v>
      </c>
      <c r="I47" s="5" t="s">
        <v>91</v>
      </c>
      <c r="J47" s="6">
        <v>2163000000</v>
      </c>
      <c r="K47" s="6">
        <v>0</v>
      </c>
      <c r="L47" s="6">
        <v>0</v>
      </c>
      <c r="M47" s="6">
        <v>2163000000</v>
      </c>
      <c r="N47" s="6">
        <v>0</v>
      </c>
      <c r="O47" s="6">
        <v>2163000000</v>
      </c>
      <c r="P47" s="6">
        <v>0</v>
      </c>
      <c r="Q47" s="6">
        <v>0</v>
      </c>
      <c r="R47" s="6">
        <v>0</v>
      </c>
      <c r="S47" s="14">
        <f t="shared" si="10"/>
        <v>2163000000</v>
      </c>
      <c r="T47" s="15">
        <f t="shared" si="11"/>
        <v>0</v>
      </c>
      <c r="U47" s="15">
        <f t="shared" si="12"/>
        <v>0</v>
      </c>
      <c r="V47" s="15">
        <f t="shared" si="13"/>
        <v>0</v>
      </c>
      <c r="W47" s="9"/>
    </row>
    <row r="48" spans="1:23" ht="91.5" thickTop="1" thickBot="1">
      <c r="A48" s="4" t="s">
        <v>67</v>
      </c>
      <c r="B48" s="4" t="s">
        <v>73</v>
      </c>
      <c r="C48" s="4" t="s">
        <v>69</v>
      </c>
      <c r="D48" s="4" t="s">
        <v>92</v>
      </c>
      <c r="E48" s="4"/>
      <c r="F48" s="4" t="s">
        <v>21</v>
      </c>
      <c r="G48" s="4" t="s">
        <v>46</v>
      </c>
      <c r="H48" s="4" t="s">
        <v>23</v>
      </c>
      <c r="I48" s="5" t="s">
        <v>93</v>
      </c>
      <c r="J48" s="6">
        <v>5181350000</v>
      </c>
      <c r="K48" s="6">
        <v>0</v>
      </c>
      <c r="L48" s="6">
        <v>0</v>
      </c>
      <c r="M48" s="6">
        <v>5181350000</v>
      </c>
      <c r="N48" s="6">
        <v>3820395051</v>
      </c>
      <c r="O48" s="6">
        <v>1360954949</v>
      </c>
      <c r="P48" s="6">
        <v>488899514</v>
      </c>
      <c r="Q48" s="6">
        <v>0</v>
      </c>
      <c r="R48" s="6">
        <v>0</v>
      </c>
      <c r="S48" s="14">
        <f t="shared" si="10"/>
        <v>4692450486</v>
      </c>
      <c r="T48" s="15">
        <f t="shared" si="11"/>
        <v>9.4357554305345134E-2</v>
      </c>
      <c r="U48" s="15">
        <f t="shared" si="12"/>
        <v>0</v>
      </c>
      <c r="V48" s="15">
        <f t="shared" si="13"/>
        <v>0</v>
      </c>
      <c r="W48" s="9"/>
    </row>
    <row r="49" spans="1:23" ht="45" customHeight="1" thickTop="1" thickBot="1">
      <c r="A49" s="4" t="s">
        <v>67</v>
      </c>
      <c r="B49" s="4" t="s">
        <v>73</v>
      </c>
      <c r="C49" s="4" t="s">
        <v>69</v>
      </c>
      <c r="D49" s="4" t="s">
        <v>94</v>
      </c>
      <c r="E49" s="4"/>
      <c r="F49" s="4" t="s">
        <v>21</v>
      </c>
      <c r="G49" s="4" t="s">
        <v>46</v>
      </c>
      <c r="H49" s="4" t="s">
        <v>23</v>
      </c>
      <c r="I49" s="5" t="s">
        <v>95</v>
      </c>
      <c r="J49" s="6">
        <v>4948478237</v>
      </c>
      <c r="K49" s="6">
        <v>0</v>
      </c>
      <c r="L49" s="6">
        <v>0</v>
      </c>
      <c r="M49" s="6">
        <v>4948478237</v>
      </c>
      <c r="N49" s="6">
        <v>2184671155</v>
      </c>
      <c r="O49" s="6">
        <v>2763807082</v>
      </c>
      <c r="P49" s="6">
        <v>1941079701</v>
      </c>
      <c r="Q49" s="6">
        <v>0</v>
      </c>
      <c r="R49" s="6">
        <v>0</v>
      </c>
      <c r="S49" s="14">
        <f t="shared" si="10"/>
        <v>3007398536</v>
      </c>
      <c r="T49" s="15">
        <f t="shared" si="11"/>
        <v>0.39225790395246313</v>
      </c>
      <c r="U49" s="15">
        <f t="shared" si="12"/>
        <v>0</v>
      </c>
      <c r="V49" s="15">
        <f t="shared" si="13"/>
        <v>0</v>
      </c>
      <c r="W49" s="9"/>
    </row>
    <row r="50" spans="1:23" ht="51.75" customHeight="1" thickTop="1" thickBot="1">
      <c r="A50" s="4" t="s">
        <v>67</v>
      </c>
      <c r="B50" s="4" t="s">
        <v>96</v>
      </c>
      <c r="C50" s="4" t="s">
        <v>69</v>
      </c>
      <c r="D50" s="4" t="s">
        <v>97</v>
      </c>
      <c r="E50" s="4"/>
      <c r="F50" s="4" t="s">
        <v>21</v>
      </c>
      <c r="G50" s="4" t="s">
        <v>46</v>
      </c>
      <c r="H50" s="4" t="s">
        <v>23</v>
      </c>
      <c r="I50" s="5" t="s">
        <v>98</v>
      </c>
      <c r="J50" s="6">
        <v>163050000</v>
      </c>
      <c r="K50" s="6">
        <v>0</v>
      </c>
      <c r="L50" s="6">
        <v>0</v>
      </c>
      <c r="M50" s="6">
        <v>163050000</v>
      </c>
      <c r="N50" s="6">
        <v>73401686</v>
      </c>
      <c r="O50" s="6">
        <v>89648314</v>
      </c>
      <c r="P50" s="6">
        <v>61401684</v>
      </c>
      <c r="Q50" s="6">
        <v>0</v>
      </c>
      <c r="R50" s="6">
        <v>0</v>
      </c>
      <c r="S50" s="14">
        <f t="shared" si="10"/>
        <v>101648316</v>
      </c>
      <c r="T50" s="15">
        <f t="shared" si="11"/>
        <v>0.3765819319227231</v>
      </c>
      <c r="U50" s="15">
        <f t="shared" si="12"/>
        <v>0</v>
      </c>
      <c r="V50" s="15">
        <f t="shared" si="13"/>
        <v>0</v>
      </c>
      <c r="W50" s="9"/>
    </row>
    <row r="51" spans="1:23" ht="102.75" thickTop="1" thickBot="1">
      <c r="A51" s="4" t="s">
        <v>67</v>
      </c>
      <c r="B51" s="4" t="s">
        <v>96</v>
      </c>
      <c r="C51" s="4" t="s">
        <v>69</v>
      </c>
      <c r="D51" s="4" t="s">
        <v>99</v>
      </c>
      <c r="E51" s="4"/>
      <c r="F51" s="4" t="s">
        <v>21</v>
      </c>
      <c r="G51" s="4" t="s">
        <v>46</v>
      </c>
      <c r="H51" s="4" t="s">
        <v>23</v>
      </c>
      <c r="I51" s="5" t="s">
        <v>100</v>
      </c>
      <c r="J51" s="6">
        <v>300000000</v>
      </c>
      <c r="K51" s="6">
        <v>0</v>
      </c>
      <c r="L51" s="6">
        <v>0</v>
      </c>
      <c r="M51" s="6">
        <v>300000000</v>
      </c>
      <c r="N51" s="6">
        <v>217700000</v>
      </c>
      <c r="O51" s="6">
        <v>82300000</v>
      </c>
      <c r="P51" s="6">
        <v>97700000</v>
      </c>
      <c r="Q51" s="6">
        <v>0</v>
      </c>
      <c r="R51" s="6">
        <v>0</v>
      </c>
      <c r="S51" s="14">
        <f t="shared" si="10"/>
        <v>202300000</v>
      </c>
      <c r="T51" s="15">
        <f t="shared" si="11"/>
        <v>0.32566666666666666</v>
      </c>
      <c r="U51" s="15">
        <f t="shared" si="12"/>
        <v>0</v>
      </c>
      <c r="V51" s="15">
        <f t="shared" si="13"/>
        <v>0</v>
      </c>
      <c r="W51" s="9"/>
    </row>
    <row r="52" spans="1:23" ht="83.25" customHeight="1" thickTop="1" thickBot="1">
      <c r="A52" s="4" t="s">
        <v>67</v>
      </c>
      <c r="B52" s="4" t="s">
        <v>96</v>
      </c>
      <c r="C52" s="4" t="s">
        <v>69</v>
      </c>
      <c r="D52" s="4" t="s">
        <v>101</v>
      </c>
      <c r="E52" s="4"/>
      <c r="F52" s="4" t="s">
        <v>21</v>
      </c>
      <c r="G52" s="4" t="s">
        <v>46</v>
      </c>
      <c r="H52" s="4" t="s">
        <v>23</v>
      </c>
      <c r="I52" s="5" t="s">
        <v>102</v>
      </c>
      <c r="J52" s="6">
        <v>144200574</v>
      </c>
      <c r="K52" s="6">
        <v>0</v>
      </c>
      <c r="L52" s="6">
        <v>0</v>
      </c>
      <c r="M52" s="6">
        <v>144200574</v>
      </c>
      <c r="N52" s="6">
        <v>85744231.599999994</v>
      </c>
      <c r="O52" s="6">
        <v>58456342.399999999</v>
      </c>
      <c r="P52" s="6">
        <v>15000000</v>
      </c>
      <c r="Q52" s="6">
        <v>0</v>
      </c>
      <c r="R52" s="6">
        <v>0</v>
      </c>
      <c r="S52" s="14">
        <f t="shared" si="10"/>
        <v>129200574</v>
      </c>
      <c r="T52" s="15">
        <f t="shared" si="11"/>
        <v>0.10402177733356319</v>
      </c>
      <c r="U52" s="15">
        <f t="shared" si="12"/>
        <v>0</v>
      </c>
      <c r="V52" s="15">
        <f t="shared" si="13"/>
        <v>0</v>
      </c>
      <c r="W52" s="9"/>
    </row>
    <row r="53" spans="1:23" ht="57.75" customHeight="1" thickTop="1" thickBot="1">
      <c r="A53" s="4" t="s">
        <v>67</v>
      </c>
      <c r="B53" s="4" t="s">
        <v>103</v>
      </c>
      <c r="C53" s="4" t="s">
        <v>69</v>
      </c>
      <c r="D53" s="4" t="s">
        <v>97</v>
      </c>
      <c r="E53" s="4"/>
      <c r="F53" s="4" t="s">
        <v>21</v>
      </c>
      <c r="G53" s="4" t="s">
        <v>46</v>
      </c>
      <c r="H53" s="4" t="s">
        <v>23</v>
      </c>
      <c r="I53" s="5" t="s">
        <v>104</v>
      </c>
      <c r="J53" s="6">
        <v>2246121120</v>
      </c>
      <c r="K53" s="6">
        <v>0</v>
      </c>
      <c r="L53" s="6">
        <v>0</v>
      </c>
      <c r="M53" s="6">
        <v>2246121120</v>
      </c>
      <c r="N53" s="6">
        <v>2226840596</v>
      </c>
      <c r="O53" s="6">
        <v>19280524</v>
      </c>
      <c r="P53" s="6">
        <v>380719476</v>
      </c>
      <c r="Q53" s="6">
        <v>0</v>
      </c>
      <c r="R53" s="6">
        <v>0</v>
      </c>
      <c r="S53" s="14">
        <f t="shared" si="10"/>
        <v>1865401644</v>
      </c>
      <c r="T53" s="15">
        <f t="shared" si="11"/>
        <v>0.16950086645372001</v>
      </c>
      <c r="U53" s="15">
        <f t="shared" si="12"/>
        <v>0</v>
      </c>
      <c r="V53" s="15">
        <f t="shared" si="13"/>
        <v>0</v>
      </c>
      <c r="W53" s="9"/>
    </row>
    <row r="54" spans="1:23" ht="72.75" customHeight="1" thickTop="1">
      <c r="A54" s="26" t="s">
        <v>67</v>
      </c>
      <c r="B54" s="26" t="s">
        <v>103</v>
      </c>
      <c r="C54" s="26" t="s">
        <v>69</v>
      </c>
      <c r="D54" s="26" t="s">
        <v>99</v>
      </c>
      <c r="E54" s="26"/>
      <c r="F54" s="26" t="s">
        <v>21</v>
      </c>
      <c r="G54" s="26" t="s">
        <v>46</v>
      </c>
      <c r="H54" s="26" t="s">
        <v>23</v>
      </c>
      <c r="I54" s="27" t="s">
        <v>105</v>
      </c>
      <c r="J54" s="28">
        <v>1278000000</v>
      </c>
      <c r="K54" s="28">
        <v>0</v>
      </c>
      <c r="L54" s="28">
        <v>0</v>
      </c>
      <c r="M54" s="28">
        <v>1278000000</v>
      </c>
      <c r="N54" s="28">
        <v>1087987593.7</v>
      </c>
      <c r="O54" s="28">
        <v>190012406.30000001</v>
      </c>
      <c r="P54" s="28">
        <v>232760720</v>
      </c>
      <c r="Q54" s="28">
        <v>0</v>
      </c>
      <c r="R54" s="28">
        <v>0</v>
      </c>
      <c r="S54" s="29">
        <f t="shared" si="10"/>
        <v>1045239280</v>
      </c>
      <c r="T54" s="30">
        <f t="shared" si="11"/>
        <v>0.1821288888888889</v>
      </c>
      <c r="U54" s="30">
        <f t="shared" si="12"/>
        <v>0</v>
      </c>
      <c r="V54" s="30">
        <f t="shared" si="13"/>
        <v>0</v>
      </c>
      <c r="W54" s="9"/>
    </row>
    <row r="55" spans="1:23" ht="33.75" customHeight="1" thickBot="1">
      <c r="A55" s="31"/>
      <c r="B55" s="32"/>
      <c r="C55" s="32"/>
      <c r="D55" s="32"/>
      <c r="E55" s="32"/>
      <c r="F55" s="32"/>
      <c r="G55" s="32"/>
      <c r="H55" s="32"/>
      <c r="I55" s="33" t="s">
        <v>112</v>
      </c>
      <c r="J55" s="34">
        <f>+J6+J36</f>
        <v>594759724093</v>
      </c>
      <c r="K55" s="34">
        <f t="shared" ref="K55:R55" si="14">+K6+K36</f>
        <v>0</v>
      </c>
      <c r="L55" s="34">
        <f t="shared" si="14"/>
        <v>0</v>
      </c>
      <c r="M55" s="34">
        <f t="shared" si="14"/>
        <v>594759724093</v>
      </c>
      <c r="N55" s="34">
        <f t="shared" si="14"/>
        <v>265517262698.25</v>
      </c>
      <c r="O55" s="34">
        <f t="shared" si="14"/>
        <v>329242461394.75</v>
      </c>
      <c r="P55" s="34">
        <f t="shared" si="14"/>
        <v>47443021516.889999</v>
      </c>
      <c r="Q55" s="34">
        <f t="shared" si="14"/>
        <v>10244220489.66</v>
      </c>
      <c r="R55" s="34">
        <f t="shared" si="14"/>
        <v>8955665261.3199997</v>
      </c>
      <c r="S55" s="35">
        <f t="shared" si="10"/>
        <v>547316702576.10999</v>
      </c>
      <c r="T55" s="36">
        <f t="shared" si="11"/>
        <v>7.9768383088212505E-2</v>
      </c>
      <c r="U55" s="36">
        <f t="shared" si="12"/>
        <v>1.7224132829912597E-2</v>
      </c>
      <c r="V55" s="37">
        <f t="shared" si="13"/>
        <v>1.5057618898080665E-2</v>
      </c>
      <c r="W55" s="9"/>
    </row>
    <row r="56" spans="1:23" ht="24" customHeight="1" thickTop="1">
      <c r="A56" s="21" t="s">
        <v>118</v>
      </c>
      <c r="B56" s="21"/>
      <c r="C56" s="21"/>
      <c r="D56" s="21"/>
      <c r="E56" s="21"/>
      <c r="F56" s="21"/>
      <c r="G56" s="21"/>
      <c r="H56" s="21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3"/>
      <c r="T56" s="24"/>
      <c r="U56" s="24"/>
      <c r="V56" s="24"/>
      <c r="W56" s="2"/>
    </row>
    <row r="57" spans="1:23">
      <c r="A57" s="22" t="s">
        <v>119</v>
      </c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3"/>
      <c r="T57" s="24"/>
      <c r="U57" s="24"/>
      <c r="V57" s="24"/>
      <c r="W57" s="2"/>
    </row>
    <row r="58" spans="1:23">
      <c r="A58" s="22" t="s">
        <v>120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3"/>
      <c r="T58" s="24"/>
      <c r="U58" s="24"/>
      <c r="V58" s="24"/>
      <c r="W58" s="2"/>
    </row>
    <row r="59" spans="1:23">
      <c r="S59" s="18"/>
      <c r="T59" s="19"/>
      <c r="U59" s="19"/>
      <c r="V59" s="19"/>
      <c r="W59" s="2"/>
    </row>
    <row r="60" spans="1:23">
      <c r="S60" s="18"/>
      <c r="T60" s="19"/>
      <c r="U60" s="19"/>
      <c r="V60" s="19"/>
      <c r="W60" s="2"/>
    </row>
    <row r="61" spans="1:23">
      <c r="S61" s="18"/>
      <c r="T61" s="19"/>
      <c r="U61" s="19"/>
      <c r="V61" s="19"/>
      <c r="W61" s="2"/>
    </row>
    <row r="62" spans="1:23">
      <c r="S62" s="18"/>
      <c r="T62" s="19"/>
      <c r="U62" s="19"/>
      <c r="V62" s="19"/>
      <c r="W62" s="2"/>
    </row>
    <row r="63" spans="1:23">
      <c r="S63" s="18"/>
      <c r="T63" s="19"/>
      <c r="U63" s="19"/>
      <c r="V63" s="19"/>
      <c r="W63" s="2"/>
    </row>
    <row r="64" spans="1:23">
      <c r="S64" s="18"/>
      <c r="T64" s="19"/>
      <c r="U64" s="19"/>
      <c r="V64" s="19"/>
      <c r="W64" s="2"/>
    </row>
    <row r="65" spans="19:23">
      <c r="S65" s="18"/>
      <c r="T65" s="19"/>
      <c r="U65" s="19"/>
      <c r="V65" s="19"/>
      <c r="W65" s="2"/>
    </row>
    <row r="66" spans="19:23">
      <c r="S66" s="18"/>
      <c r="T66" s="19"/>
      <c r="U66" s="19"/>
      <c r="V66" s="19"/>
      <c r="W66" s="2"/>
    </row>
    <row r="67" spans="19:23">
      <c r="S67" s="18"/>
      <c r="T67" s="19"/>
      <c r="U67" s="19"/>
      <c r="V67" s="19"/>
      <c r="W67" s="2"/>
    </row>
    <row r="68" spans="19:23">
      <c r="S68" s="18"/>
      <c r="T68" s="19"/>
      <c r="U68" s="19"/>
      <c r="V68" s="19"/>
      <c r="W68" s="2"/>
    </row>
    <row r="69" spans="19:23">
      <c r="S69" s="18"/>
      <c r="T69" s="19"/>
      <c r="U69" s="19"/>
      <c r="V69" s="19"/>
      <c r="W69" s="2"/>
    </row>
    <row r="70" spans="19:23">
      <c r="S70" s="18"/>
      <c r="T70" s="19"/>
      <c r="U70" s="19"/>
      <c r="V70" s="19"/>
      <c r="W70" s="2"/>
    </row>
    <row r="71" spans="19:23">
      <c r="S71" s="18"/>
      <c r="T71" s="19"/>
      <c r="U71" s="19"/>
      <c r="V71" s="19"/>
      <c r="W71" s="2"/>
    </row>
    <row r="72" spans="19:23">
      <c r="S72" s="18"/>
      <c r="T72" s="19"/>
      <c r="U72" s="19"/>
      <c r="V72" s="19"/>
      <c r="W72" s="2"/>
    </row>
    <row r="73" spans="19:23">
      <c r="S73" s="18"/>
      <c r="T73" s="19"/>
      <c r="U73" s="19"/>
      <c r="V73" s="19"/>
      <c r="W73" s="2"/>
    </row>
    <row r="74" spans="19:23">
      <c r="S74" s="18"/>
      <c r="T74" s="19"/>
      <c r="U74" s="19"/>
      <c r="V74" s="19"/>
      <c r="W74" s="2"/>
    </row>
    <row r="75" spans="19:23">
      <c r="S75" s="18"/>
      <c r="T75" s="19"/>
      <c r="U75" s="19"/>
      <c r="V75" s="19"/>
      <c r="W75" s="2"/>
    </row>
    <row r="76" spans="19:23">
      <c r="S76" s="18"/>
      <c r="T76" s="19"/>
      <c r="U76" s="19"/>
      <c r="V76" s="19"/>
      <c r="W76" s="2"/>
    </row>
    <row r="77" spans="19:23">
      <c r="S77" s="18"/>
      <c r="T77" s="18"/>
      <c r="U77" s="18"/>
      <c r="V77" s="18"/>
    </row>
    <row r="78" spans="19:23">
      <c r="S78" s="18"/>
      <c r="T78" s="18"/>
      <c r="U78" s="18"/>
      <c r="V78" s="18"/>
    </row>
    <row r="79" spans="19:23">
      <c r="S79" s="18"/>
      <c r="T79" s="18"/>
      <c r="U79" s="18"/>
      <c r="V79" s="18"/>
    </row>
    <row r="80" spans="19:23">
      <c r="S80" s="18"/>
      <c r="T80" s="18"/>
      <c r="U80" s="18"/>
      <c r="V80" s="18"/>
    </row>
    <row r="81" spans="19:22">
      <c r="S81" s="18"/>
      <c r="T81" s="18"/>
      <c r="U81" s="18"/>
      <c r="V81" s="18"/>
    </row>
    <row r="82" spans="19:22">
      <c r="S82" s="18"/>
      <c r="T82" s="18"/>
      <c r="U82" s="18"/>
      <c r="V82" s="18"/>
    </row>
    <row r="83" spans="19:22">
      <c r="S83" s="18"/>
      <c r="T83" s="18"/>
      <c r="U83" s="18"/>
      <c r="V83" s="18"/>
    </row>
    <row r="84" spans="19:22">
      <c r="S84" s="18"/>
      <c r="T84" s="18"/>
      <c r="U84" s="18"/>
      <c r="V84" s="18"/>
    </row>
    <row r="85" spans="19:22">
      <c r="S85" s="18"/>
      <c r="T85" s="18"/>
      <c r="U85" s="18"/>
      <c r="V85" s="18"/>
    </row>
    <row r="86" spans="19:22">
      <c r="S86" s="18"/>
      <c r="T86" s="18"/>
      <c r="U86" s="18"/>
      <c r="V86" s="18"/>
    </row>
    <row r="87" spans="19:22">
      <c r="S87" s="18"/>
      <c r="T87" s="18"/>
      <c r="U87" s="18"/>
      <c r="V87" s="18"/>
    </row>
    <row r="88" spans="19:22">
      <c r="S88" s="18"/>
      <c r="T88" s="18"/>
      <c r="U88" s="18"/>
      <c r="V88" s="18"/>
    </row>
    <row r="89" spans="19:22">
      <c r="S89" s="18"/>
      <c r="T89" s="18"/>
      <c r="U89" s="18"/>
      <c r="V89" s="18"/>
    </row>
    <row r="90" spans="19:22">
      <c r="S90" s="18"/>
      <c r="T90" s="18"/>
      <c r="U90" s="18"/>
      <c r="V90" s="18"/>
    </row>
    <row r="91" spans="19:22">
      <c r="S91" s="18"/>
      <c r="T91" s="18"/>
      <c r="U91" s="18"/>
      <c r="V91" s="18"/>
    </row>
    <row r="92" spans="19:22">
      <c r="S92" s="18"/>
      <c r="T92" s="18"/>
      <c r="U92" s="18"/>
      <c r="V92" s="18"/>
    </row>
    <row r="93" spans="19:22">
      <c r="S93" s="18"/>
      <c r="T93" s="18"/>
      <c r="U93" s="18"/>
      <c r="V93" s="18"/>
    </row>
    <row r="94" spans="19:22">
      <c r="S94" s="18"/>
      <c r="T94" s="18"/>
      <c r="U94" s="18"/>
      <c r="V94" s="18"/>
    </row>
    <row r="95" spans="19:22">
      <c r="S95" s="18"/>
      <c r="T95" s="18"/>
      <c r="U95" s="18"/>
      <c r="V95" s="18"/>
    </row>
    <row r="96" spans="19:22">
      <c r="S96" s="18"/>
      <c r="T96" s="18"/>
      <c r="U96" s="18"/>
      <c r="V96" s="18"/>
    </row>
    <row r="97" spans="19:22">
      <c r="S97" s="18"/>
      <c r="T97" s="18"/>
      <c r="U97" s="18"/>
      <c r="V97" s="18"/>
    </row>
    <row r="98" spans="19:22">
      <c r="S98" s="18"/>
      <c r="T98" s="18"/>
      <c r="U98" s="18"/>
      <c r="V98" s="18"/>
    </row>
    <row r="99" spans="19:22">
      <c r="S99" s="18"/>
      <c r="T99" s="18"/>
      <c r="U99" s="18"/>
      <c r="V99" s="18"/>
    </row>
    <row r="100" spans="19:22">
      <c r="S100" s="18"/>
      <c r="T100" s="18"/>
      <c r="U100" s="18"/>
      <c r="V100" s="18"/>
    </row>
    <row r="101" spans="19:22">
      <c r="S101" s="18"/>
      <c r="T101" s="18"/>
      <c r="U101" s="18"/>
      <c r="V101" s="18"/>
    </row>
    <row r="102" spans="19:22">
      <c r="S102" s="18"/>
      <c r="T102" s="18"/>
      <c r="U102" s="18"/>
      <c r="V102" s="18"/>
    </row>
    <row r="103" spans="19:22">
      <c r="S103" s="18"/>
      <c r="T103" s="18"/>
      <c r="U103" s="18"/>
      <c r="V103" s="18"/>
    </row>
    <row r="104" spans="19:22">
      <c r="S104" s="18"/>
      <c r="T104" s="18"/>
      <c r="U104" s="18"/>
      <c r="V104" s="18"/>
    </row>
    <row r="105" spans="19:22">
      <c r="S105" s="18"/>
      <c r="T105" s="18"/>
      <c r="U105" s="18"/>
      <c r="V105" s="18"/>
    </row>
    <row r="106" spans="19:22">
      <c r="S106" s="18"/>
      <c r="T106" s="18"/>
      <c r="U106" s="18"/>
      <c r="V106" s="18"/>
    </row>
    <row r="107" spans="19:22">
      <c r="S107" s="18"/>
      <c r="T107" s="18"/>
      <c r="U107" s="18"/>
      <c r="V107" s="18"/>
    </row>
  </sheetData>
  <mergeCells count="3">
    <mergeCell ref="A1:V1"/>
    <mergeCell ref="A2:V2"/>
    <mergeCell ref="A3:V3"/>
  </mergeCells>
  <printOptions horizontalCentered="1"/>
  <pageMargins left="0.59055118110236227" right="0.19685039370078741" top="0.59055118110236227" bottom="0.39370078740157483" header="0.78740157480314965" footer="0.78740157480314965"/>
  <pageSetup paperSize="14" scale="6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2020-02-07T18:56:39Z</cp:lastPrinted>
  <dcterms:created xsi:type="dcterms:W3CDTF">2020-02-03T12:07:17Z</dcterms:created>
  <dcterms:modified xsi:type="dcterms:W3CDTF">2020-02-07T18:56:43Z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