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lterno\Documents\TRABAJO PAGINA WEB AGOSTO 31 DE 2020\PDF\"/>
    </mc:Choice>
  </mc:AlternateContent>
  <bookViews>
    <workbookView xWindow="240" yWindow="120" windowWidth="18060" windowHeight="7050"/>
  </bookViews>
  <sheets>
    <sheet name="EJECUCION GESTIÒN GENERAL" sheetId="1" r:id="rId1"/>
  </sheets>
  <definedNames>
    <definedName name="_xlnm.Print_Titles" localSheetId="0">'EJECUCION GESTIÒN GENERAL'!$7:$7</definedName>
  </definedNames>
  <calcPr calcId="152511"/>
</workbook>
</file>

<file path=xl/calcChain.xml><?xml version="1.0" encoding="utf-8"?>
<calcChain xmlns="http://schemas.openxmlformats.org/spreadsheetml/2006/main">
  <c r="O59" i="1" l="1"/>
  <c r="O58" i="1"/>
  <c r="O57" i="1"/>
  <c r="O56" i="1"/>
  <c r="O55" i="1"/>
  <c r="O54" i="1"/>
  <c r="O53" i="1"/>
  <c r="O52" i="1"/>
  <c r="O51" i="1"/>
  <c r="O50" i="1"/>
  <c r="O49" i="1"/>
  <c r="O48" i="1"/>
  <c r="O47" i="1"/>
  <c r="O46" i="1"/>
  <c r="O45" i="1"/>
  <c r="O44" i="1"/>
  <c r="O43" i="1"/>
  <c r="O42" i="1"/>
  <c r="O41" i="1"/>
  <c r="O39" i="1"/>
  <c r="O38" i="1"/>
  <c r="O36" i="1"/>
  <c r="O35" i="1"/>
  <c r="O34" i="1"/>
  <c r="O33" i="1"/>
  <c r="O32" i="1"/>
  <c r="O31" i="1"/>
  <c r="O30" i="1"/>
  <c r="O29" i="1"/>
  <c r="O28" i="1"/>
  <c r="O27" i="1"/>
  <c r="O26" i="1"/>
  <c r="O25" i="1"/>
  <c r="O24" i="1"/>
  <c r="O23" i="1"/>
  <c r="O22" i="1"/>
  <c r="O21" i="1"/>
  <c r="O20" i="1"/>
  <c r="O19" i="1"/>
  <c r="O18" i="1"/>
  <c r="O17" i="1"/>
  <c r="O15" i="1"/>
  <c r="O14" i="1"/>
  <c r="O12" i="1"/>
  <c r="O11" i="1"/>
  <c r="O10" i="1"/>
  <c r="T40" i="1"/>
  <c r="S40" i="1"/>
  <c r="R40" i="1"/>
  <c r="Q40" i="1"/>
  <c r="P40" i="1"/>
  <c r="N40" i="1"/>
  <c r="M40" i="1"/>
  <c r="L40" i="1"/>
  <c r="K40" i="1"/>
  <c r="J40" i="1"/>
  <c r="T37" i="1"/>
  <c r="S37" i="1"/>
  <c r="R37" i="1"/>
  <c r="Q37" i="1"/>
  <c r="P37" i="1"/>
  <c r="N37" i="1"/>
  <c r="M37" i="1"/>
  <c r="L37" i="1"/>
  <c r="K37" i="1"/>
  <c r="J37" i="1"/>
  <c r="T16" i="1"/>
  <c r="S16" i="1"/>
  <c r="R16" i="1"/>
  <c r="Q16" i="1"/>
  <c r="P16" i="1"/>
  <c r="N16" i="1"/>
  <c r="M16" i="1"/>
  <c r="L16" i="1"/>
  <c r="K16" i="1"/>
  <c r="J16" i="1"/>
  <c r="T13" i="1"/>
  <c r="S13" i="1"/>
  <c r="R13" i="1"/>
  <c r="Q13" i="1"/>
  <c r="P13" i="1"/>
  <c r="N13" i="1"/>
  <c r="M13" i="1"/>
  <c r="O13" i="1" s="1"/>
  <c r="U13" i="1" s="1"/>
  <c r="L13" i="1"/>
  <c r="K13" i="1"/>
  <c r="J13" i="1"/>
  <c r="T9" i="1"/>
  <c r="S9" i="1"/>
  <c r="R9" i="1"/>
  <c r="Q9" i="1"/>
  <c r="P9" i="1"/>
  <c r="N9" i="1"/>
  <c r="M9" i="1"/>
  <c r="L9" i="1"/>
  <c r="K9" i="1"/>
  <c r="J9" i="1"/>
  <c r="M8" i="1" l="1"/>
  <c r="M60" i="1" s="1"/>
  <c r="O37" i="1"/>
  <c r="U37" i="1" s="1"/>
  <c r="O16" i="1"/>
  <c r="U16" i="1" s="1"/>
  <c r="O40" i="1"/>
  <c r="U40" i="1" s="1"/>
  <c r="W13" i="1"/>
  <c r="X18" i="1"/>
  <c r="W18" i="1"/>
  <c r="V18" i="1"/>
  <c r="U18" i="1"/>
  <c r="X30" i="1"/>
  <c r="W30" i="1"/>
  <c r="V30" i="1"/>
  <c r="U30" i="1"/>
  <c r="X42" i="1"/>
  <c r="W42" i="1"/>
  <c r="V42" i="1"/>
  <c r="U42" i="1"/>
  <c r="X53" i="1"/>
  <c r="W53" i="1"/>
  <c r="V53" i="1"/>
  <c r="U53" i="1"/>
  <c r="X57" i="1"/>
  <c r="W57" i="1"/>
  <c r="U57" i="1"/>
  <c r="V57" i="1"/>
  <c r="R8" i="1"/>
  <c r="K8" i="1"/>
  <c r="K60" i="1" s="1"/>
  <c r="P8" i="1"/>
  <c r="P60" i="1" s="1"/>
  <c r="T8" i="1"/>
  <c r="X13" i="1"/>
  <c r="X11" i="1"/>
  <c r="W11" i="1"/>
  <c r="V11" i="1"/>
  <c r="U11" i="1"/>
  <c r="X15" i="1"/>
  <c r="W15" i="1"/>
  <c r="V15" i="1"/>
  <c r="U15" i="1"/>
  <c r="X19" i="1"/>
  <c r="W19" i="1"/>
  <c r="V19" i="1"/>
  <c r="U19" i="1"/>
  <c r="X23" i="1"/>
  <c r="W23" i="1"/>
  <c r="V23" i="1"/>
  <c r="U23" i="1"/>
  <c r="X27" i="1"/>
  <c r="W27" i="1"/>
  <c r="V27" i="1"/>
  <c r="U27" i="1"/>
  <c r="X31" i="1"/>
  <c r="W31" i="1"/>
  <c r="V31" i="1"/>
  <c r="U31" i="1"/>
  <c r="X35" i="1"/>
  <c r="U35" i="1"/>
  <c r="W35" i="1"/>
  <c r="V35" i="1"/>
  <c r="X39" i="1"/>
  <c r="U39" i="1"/>
  <c r="W39" i="1"/>
  <c r="V39" i="1"/>
  <c r="X43" i="1"/>
  <c r="W43" i="1"/>
  <c r="U43" i="1"/>
  <c r="V43" i="1"/>
  <c r="X46" i="1"/>
  <c r="W46" i="1"/>
  <c r="V46" i="1"/>
  <c r="U46" i="1"/>
  <c r="X50" i="1"/>
  <c r="U50" i="1"/>
  <c r="W50" i="1"/>
  <c r="V50" i="1"/>
  <c r="X54" i="1"/>
  <c r="W54" i="1"/>
  <c r="U54" i="1"/>
  <c r="V54" i="1"/>
  <c r="X58" i="1"/>
  <c r="W58" i="1"/>
  <c r="V58" i="1"/>
  <c r="U58" i="1"/>
  <c r="X14" i="1"/>
  <c r="W14" i="1"/>
  <c r="V14" i="1"/>
  <c r="U14" i="1"/>
  <c r="X26" i="1"/>
  <c r="W26" i="1"/>
  <c r="V26" i="1"/>
  <c r="U26" i="1"/>
  <c r="X38" i="1"/>
  <c r="W38" i="1"/>
  <c r="V38" i="1"/>
  <c r="U38" i="1"/>
  <c r="X49" i="1"/>
  <c r="W49" i="1"/>
  <c r="V49" i="1"/>
  <c r="U49" i="1"/>
  <c r="X12" i="1"/>
  <c r="W12" i="1"/>
  <c r="V12" i="1"/>
  <c r="U12" i="1"/>
  <c r="X20" i="1"/>
  <c r="W20" i="1"/>
  <c r="V20" i="1"/>
  <c r="U20" i="1"/>
  <c r="X24" i="1"/>
  <c r="W24" i="1"/>
  <c r="V24" i="1"/>
  <c r="U24" i="1"/>
  <c r="X28" i="1"/>
  <c r="W28" i="1"/>
  <c r="V28" i="1"/>
  <c r="U28" i="1"/>
  <c r="X32" i="1"/>
  <c r="W32" i="1"/>
  <c r="V32" i="1"/>
  <c r="U32" i="1"/>
  <c r="X36" i="1"/>
  <c r="W36" i="1"/>
  <c r="V36" i="1"/>
  <c r="U36" i="1"/>
  <c r="X44" i="1"/>
  <c r="U44" i="1"/>
  <c r="W44" i="1"/>
  <c r="V44" i="1"/>
  <c r="X47" i="1"/>
  <c r="U47" i="1"/>
  <c r="W47" i="1"/>
  <c r="V47" i="1"/>
  <c r="X51" i="1"/>
  <c r="W51" i="1"/>
  <c r="U51" i="1"/>
  <c r="V51" i="1"/>
  <c r="X55" i="1"/>
  <c r="W55" i="1"/>
  <c r="V55" i="1"/>
  <c r="U55" i="1"/>
  <c r="X59" i="1"/>
  <c r="U59" i="1"/>
  <c r="W59" i="1"/>
  <c r="V59" i="1"/>
  <c r="X10" i="1"/>
  <c r="W10" i="1"/>
  <c r="V10" i="1"/>
  <c r="U10" i="1"/>
  <c r="X22" i="1"/>
  <c r="W22" i="1"/>
  <c r="V22" i="1"/>
  <c r="U22" i="1"/>
  <c r="X34" i="1"/>
  <c r="W34" i="1"/>
  <c r="U34" i="1"/>
  <c r="V34" i="1"/>
  <c r="X45" i="1"/>
  <c r="W45" i="1"/>
  <c r="U45" i="1"/>
  <c r="V45" i="1"/>
  <c r="J8" i="1"/>
  <c r="J60" i="1" s="1"/>
  <c r="V13" i="1"/>
  <c r="V37" i="1"/>
  <c r="O9" i="1"/>
  <c r="U9" i="1" s="1"/>
  <c r="X17" i="1"/>
  <c r="W17" i="1"/>
  <c r="V17" i="1"/>
  <c r="U17" i="1"/>
  <c r="X21" i="1"/>
  <c r="W21" i="1"/>
  <c r="V21" i="1"/>
  <c r="U21" i="1"/>
  <c r="X25" i="1"/>
  <c r="W25" i="1"/>
  <c r="V25" i="1"/>
  <c r="U25" i="1"/>
  <c r="X29" i="1"/>
  <c r="W29" i="1"/>
  <c r="V29" i="1"/>
  <c r="U29" i="1"/>
  <c r="X33" i="1"/>
  <c r="W33" i="1"/>
  <c r="V33" i="1"/>
  <c r="U33" i="1"/>
  <c r="X41" i="1"/>
  <c r="U41" i="1"/>
  <c r="W41" i="1"/>
  <c r="V41" i="1"/>
  <c r="X48" i="1"/>
  <c r="W48" i="1"/>
  <c r="U48" i="1"/>
  <c r="V48" i="1"/>
  <c r="X52" i="1"/>
  <c r="U52" i="1"/>
  <c r="W52" i="1"/>
  <c r="V52" i="1"/>
  <c r="X56" i="1"/>
  <c r="U56" i="1"/>
  <c r="W56" i="1"/>
  <c r="V56" i="1"/>
  <c r="N8" i="1"/>
  <c r="N60" i="1" s="1"/>
  <c r="O60" i="1" s="1"/>
  <c r="S8" i="1"/>
  <c r="L8" i="1"/>
  <c r="L60" i="1" s="1"/>
  <c r="Q8" i="1"/>
  <c r="Q60" i="1" s="1"/>
  <c r="X40" i="1" l="1"/>
  <c r="W37" i="1"/>
  <c r="X37" i="1"/>
  <c r="W40" i="1"/>
  <c r="V40" i="1"/>
  <c r="X16" i="1"/>
  <c r="V16" i="1"/>
  <c r="W16" i="1"/>
  <c r="W9" i="1"/>
  <c r="V9" i="1"/>
  <c r="S60" i="1"/>
  <c r="W60" i="1" s="1"/>
  <c r="X9" i="1"/>
  <c r="O8" i="1"/>
  <c r="U8" i="1" s="1"/>
  <c r="T60" i="1"/>
  <c r="X60" i="1" s="1"/>
  <c r="R60" i="1"/>
  <c r="V60" i="1" s="1"/>
  <c r="W8" i="1" l="1"/>
  <c r="X8" i="1"/>
  <c r="V8" i="1"/>
  <c r="U60" i="1"/>
</calcChain>
</file>

<file path=xl/sharedStrings.xml><?xml version="1.0" encoding="utf-8"?>
<sst xmlns="http://schemas.openxmlformats.org/spreadsheetml/2006/main" count="453" uniqueCount="136">
  <si>
    <t/>
  </si>
  <si>
    <t>TIPO</t>
  </si>
  <si>
    <t>CTA</t>
  </si>
  <si>
    <t>SUB
CTA</t>
  </si>
  <si>
    <t>OBJ</t>
  </si>
  <si>
    <t>ORD</t>
  </si>
  <si>
    <t>FUENTE</t>
  </si>
  <si>
    <t>REC</t>
  </si>
  <si>
    <t>SIT</t>
  </si>
  <si>
    <t>DESCRIPCION</t>
  </si>
  <si>
    <t>APR. INICIAL</t>
  </si>
  <si>
    <t>APR. ADICIONADA</t>
  </si>
  <si>
    <t>APR. REDUCIDA</t>
  </si>
  <si>
    <t>APR. VIGENTE</t>
  </si>
  <si>
    <t>APR BLOQUEADA</t>
  </si>
  <si>
    <t>CDP</t>
  </si>
  <si>
    <t>APR. DISPONIBLE</t>
  </si>
  <si>
    <t>COMPROMISO</t>
  </si>
  <si>
    <t>OBLIGACION</t>
  </si>
  <si>
    <t>PAGOS</t>
  </si>
  <si>
    <t>A</t>
  </si>
  <si>
    <t>01</t>
  </si>
  <si>
    <t>Nación</t>
  </si>
  <si>
    <t>10</t>
  </si>
  <si>
    <t>CSF</t>
  </si>
  <si>
    <t>SALARIO</t>
  </si>
  <si>
    <t>02</t>
  </si>
  <si>
    <t>CONTRIBUCIONES INHERENTES A LA NÓMINA</t>
  </si>
  <si>
    <t>03</t>
  </si>
  <si>
    <t>REMUNERACIONES NO CONSTITUTIVAS DE FACTOR SALARIAL</t>
  </si>
  <si>
    <t>ADQUISICIÓN DE ACTIVOS NO FINANCIEROS</t>
  </si>
  <si>
    <t>ADQUISICIONES DIFERENTES DE ACTIVOS</t>
  </si>
  <si>
    <t>001</t>
  </si>
  <si>
    <t>TRANSFERENCIA DE RECURSOS AL PATRIMONIO AUTONOMO FIDEICOMISO DE PROMOCION DE EXPORTACIONES - PROEXPORT. ARTICULO 33 LEY 1328 DE 2009</t>
  </si>
  <si>
    <t>098</t>
  </si>
  <si>
    <t>COMITE GLOBAL DE PREFERENCIAS COMERCIALES ENTRE PAISES EN DESARROLLO (LEY 8 DE 1992)</t>
  </si>
  <si>
    <t>099</t>
  </si>
  <si>
    <t>ORGANIZACION MUNDIAL DE TURISMO O.M.T. (LEY 63 DE 1989)</t>
  </si>
  <si>
    <t>100</t>
  </si>
  <si>
    <t>ORGANIZACION MUNDIAL DEL COMERCIO. OMC. (LEY 170 DE 1994)</t>
  </si>
  <si>
    <t>101</t>
  </si>
  <si>
    <t>SECRETARIA GENERAL DE LA COMUNIDAD ANDINA. (LEY 8 DE 1973)</t>
  </si>
  <si>
    <t>102</t>
  </si>
  <si>
    <t>TRIBUNAL DE JUSTICIA DE LA COMUNIDAD ANDINA. (LEY 17 DE 1980)</t>
  </si>
  <si>
    <t>082</t>
  </si>
  <si>
    <t>54</t>
  </si>
  <si>
    <t xml:space="preserve">FONDO DE MITIGACIÓN DE EMERGENCIAS - FOME </t>
  </si>
  <si>
    <t>04</t>
  </si>
  <si>
    <t>028</t>
  </si>
  <si>
    <t>RECURSOS A BANCOLDEX</t>
  </si>
  <si>
    <t>11</t>
  </si>
  <si>
    <t>SSF</t>
  </si>
  <si>
    <t>029</t>
  </si>
  <si>
    <t>RECURSOS AL FONDO FILMICO COLOMBIA (FFC) - LEY 1556 DE 2012</t>
  </si>
  <si>
    <t>002</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</si>
  <si>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</si>
  <si>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</si>
  <si>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</si>
  <si>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</si>
  <si>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</si>
  <si>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</si>
  <si>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</si>
  <si>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</si>
  <si>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</si>
  <si>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081</t>
  </si>
  <si>
    <t>MESADAS PENSIONALES ÁLCALIS DE COLOMBIA LTDA. EN LIQUIDACIÓN (DE PENSIONES)</t>
  </si>
  <si>
    <t>SENTENCIAS</t>
  </si>
  <si>
    <t>CONCILIACIONES</t>
  </si>
  <si>
    <t>09</t>
  </si>
  <si>
    <t>TRANSFERENCIA A ARTESANÍAS DE COLOMBIA S.A.</t>
  </si>
  <si>
    <t>08</t>
  </si>
  <si>
    <t>IMPUESTOS</t>
  </si>
  <si>
    <t>CUOTA DE FISCALIZACIÓN Y AUDITAJE</t>
  </si>
  <si>
    <t>C</t>
  </si>
  <si>
    <t>3501</t>
  </si>
  <si>
    <t>0200</t>
  </si>
  <si>
    <t>2</t>
  </si>
  <si>
    <t>APOYO AL GOBIERNO EN UNA CORRECTA INSERCIÓN DE COLOMBIA EN LOS MERCADOS INTERNACIONALES, APERTURA DE NUEVOS MERCADOS Y LA PROFUNDIZACIÓN DE LOS EXISTENTES -   NACIONAL</t>
  </si>
  <si>
    <t>14</t>
  </si>
  <si>
    <t>3502</t>
  </si>
  <si>
    <t>13</t>
  </si>
  <si>
    <t>IMPLEMENTACIÓN DE PROCESOS DE DESARROLLO ECONÓMICO LOCAL PARA LA COMPETITIVIDAD ESTRATÉGICA NACIONAL</t>
  </si>
  <si>
    <t>15</t>
  </si>
  <si>
    <t>25</t>
  </si>
  <si>
    <t>16</t>
  </si>
  <si>
    <t>DESARROLLO  DE ESTRATEGIAS CON ENFOQUE TERRITORIAL PARA LA PROMOCIÓN Y COMPETITIVIDAD TURÍSTICA A NIVEL  NACIONAL</t>
  </si>
  <si>
    <t>17</t>
  </si>
  <si>
    <t>IMPLEMENTACIÓN DE ESTRATEGIAS PARA EL MEJORAMIENTO DE CAPACIDADES Y FORTALECIMIENTO DE LAS MIPYMES A NIVEL   NACIONAL</t>
  </si>
  <si>
    <t>18</t>
  </si>
  <si>
    <t>IMPLEMENTACIÓN  DE INSTRUMENTOS QUE MEJOREN LA PRODUCTIVIDAD Y COMPETITIVIDAD DE LAS EMPRESAS PARA INCREMENTAR, DIVERSIFICAR Y SOFISTICAR LA OFERTA  NACIONAL</t>
  </si>
  <si>
    <t>19</t>
  </si>
  <si>
    <t>APOYO A LA PROMOCION DE LA ECONOMIA CIRCULAR Y LA EFICIENCIA EN EL USO DE LOS RECURSOS EN LAS EMPRESAS A NIVEL   NACIONAL</t>
  </si>
  <si>
    <t>20</t>
  </si>
  <si>
    <t>FORTALECIMIENTO DE LA POLÍTICA DE PRODUCTIVIDAD Y COMPETITIVIDAD A NIVEL  NACIONAL</t>
  </si>
  <si>
    <t>21</t>
  </si>
  <si>
    <t>APOYO PARA EL ACCESO A LOS MERCADOS DE LAS UNIDADES PRODUCTIVAS DE LA POBLACIÓN VÍCTIMA DEL CONFLICTO ARMADO  NACIONAL</t>
  </si>
  <si>
    <t>22</t>
  </si>
  <si>
    <t>APOYO AL SECTOR TURÍSTICO PARA LA PROMOCIÓN Y COMPETITIVIDAD LEY 1101 DE 2006 A NIVEL   NACIONAL</t>
  </si>
  <si>
    <t>23</t>
  </si>
  <si>
    <t>APOYO PARA EL FOMENTO Y PROMOCIÓN DE LA SOFISTICACIÓN E INNOVACIÓN EN LAS MIPYMES COLOMBIANAS.  NACIONAL</t>
  </si>
  <si>
    <t>24</t>
  </si>
  <si>
    <t>FORTALECIMIENTO DE LOS ESTÁNDARES DE CALIDAD EN LA INFRAESTRUCTURA PRODUCTIVA NACIONAL A PARTIR DEL RECONOCIMIENTO Y DESARROLLO NACIONAL E INTERNACIONAL DEL SUBSISTEMA NACIONAL DE LA CALIDAD   NACIONAL</t>
  </si>
  <si>
    <t>FORTALECIMIENTO DEL ENTORNO COMPETITIVO EN LA INDUSTRIA A NIVEL  NACIONAL</t>
  </si>
  <si>
    <t>3503</t>
  </si>
  <si>
    <t>4</t>
  </si>
  <si>
    <t>IMPLEMENTACIÓN REGISTRO SUSTANCIAS QUÍMICAS DE USO INDUSTRIAL A NIVEL  NACIONAL</t>
  </si>
  <si>
    <t>5</t>
  </si>
  <si>
    <t>ACTUALIZACIÓN DE LA NORMATIVIDAD SOBRE CONTABILIDAD, INFORMACIÓN FINANCIERA Y ASEGURAMIENTO DE LA INFORMACIÓN DE ACEPTACIÓN MUNDIAL, EN EL MARCO DE LAS MEJORES PRÁCTICAS Y RÁPIDA EVOLUCIÓN DE LOS NEGOCIOS A NIVEL  NACIONAL</t>
  </si>
  <si>
    <t>6</t>
  </si>
  <si>
    <t>MEJORAMIENTO EN LA APLICACIÓN Y CONVERGENCIA HACIA ESTÁNDARES INTERNACIONALES DE INFORMACIÓN FINANCIERA Y DE ASEGURAMIENTO DE LA INFORMACIÓN A NIVEL   NACIONAL</t>
  </si>
  <si>
    <t>3599</t>
  </si>
  <si>
    <t>AMPLIACIÓN DE LA CAPACIDAD DE LOS SERVICIOS DE LAS TECNOLOGÍAS DE INFORMACIÓN EN EL MINCIT  NACIONAL</t>
  </si>
  <si>
    <t>FORTALECIMIENTO EN LA GESTIÓN ADMINISTRATIVA E INSTITUCIONAL DEL MINISTERIO DE COMERCIO, INDUSTRIA Y TURISMO A NIVEL   NACIONAL</t>
  </si>
  <si>
    <t>GASTOS DE PERSONAL</t>
  </si>
  <si>
    <t>ADQUISICION DE BIENES Y SERVICIOS</t>
  </si>
  <si>
    <t>TRANSFERENCIAS CORRIENTES</t>
  </si>
  <si>
    <t xml:space="preserve">GASTOS DE INVERSION </t>
  </si>
  <si>
    <t>GASTOS DE FUNCIONAMIENTO</t>
  </si>
  <si>
    <t>APROPIACION SIN COMPROMETER</t>
  </si>
  <si>
    <t>APR. VIGENTE DESPUES DE BLOQUEOS</t>
  </si>
  <si>
    <t>GASTOS POR TRIBUTOS, MULTAS, SANCIONES E INTERESES DE MORA</t>
  </si>
  <si>
    <t>MINISTERIO DE COMERCIO INDUSTRIA Y TURISMO</t>
  </si>
  <si>
    <t>EJECUCIÒN PRESUPUESTAL ACUMULADA CON CORTE AL 31 DE AGOSTO DE 2020</t>
  </si>
  <si>
    <t>UNIDAD EJECUTORA 350101-000 GESTION GENERAL</t>
  </si>
  <si>
    <r>
      <rPr>
        <b/>
        <sz val="8"/>
        <color rgb="FF000000"/>
        <rFont val="Arial"/>
        <family val="2"/>
      </rPr>
      <t>Fuente</t>
    </r>
    <r>
      <rPr>
        <sz val="8"/>
        <color rgb="FF000000"/>
        <rFont val="Arial"/>
        <family val="2"/>
      </rPr>
      <t xml:space="preserve"> : Sistema Integrado de Información Financiera SIIF Nación </t>
    </r>
  </si>
  <si>
    <r>
      <rPr>
        <b/>
        <sz val="8"/>
        <rFont val="Arial"/>
        <family val="2"/>
      </rPr>
      <t>Nota No. 1</t>
    </r>
    <r>
      <rPr>
        <sz val="8"/>
        <rFont val="Arial"/>
        <family val="2"/>
      </rPr>
      <t xml:space="preserve"> : Ley  No. 2008 del 27 de diciembre de 2019 " Por la cual se decreta el presupuesto de rentas y recursos de capital y ley de apropiaciones para la vigencia fiscal del 1° de Enero al 31 de diciembre de 2020" </t>
    </r>
  </si>
  <si>
    <r>
      <rPr>
        <b/>
        <sz val="8"/>
        <rFont val="Arial"/>
        <family val="2"/>
      </rPr>
      <t>Nota No. 2</t>
    </r>
    <r>
      <rPr>
        <sz val="8"/>
        <rFont val="Arial"/>
        <family val="2"/>
      </rPr>
      <t xml:space="preserve"> : Decreto No. 2411 del 30 de diciembre de 2019" Por la cual se liquida el presupuesto General de la Nación para la vigencia fiscal de 2020, se detallan las apropiaciones y se clasifican y definen los gastos"</t>
    </r>
  </si>
  <si>
    <r>
      <rPr>
        <b/>
        <sz val="8"/>
        <rFont val="Arial"/>
        <family val="2"/>
      </rPr>
      <t>Nota No. 3</t>
    </r>
    <r>
      <rPr>
        <sz val="8"/>
        <rFont val="Arial"/>
        <family val="2"/>
      </rPr>
      <t xml:space="preserve"> : Resoluciòn No. 0861 del 16 marzo de 2020.  Por la cual se efectùa una distribuciòn en el presupuesto de Gastos de Funcionamiento del Ministerio de Hacienda y Crèdito Pùblico para la vigencia fiscal de 2020.</t>
    </r>
  </si>
  <si>
    <r>
      <rPr>
        <b/>
        <sz val="8"/>
        <rFont val="Arial"/>
        <family val="2"/>
      </rPr>
      <t>Nota No. 4</t>
    </r>
    <r>
      <rPr>
        <sz val="8"/>
        <rFont val="Arial"/>
        <family val="2"/>
      </rPr>
      <t xml:space="preserve"> : Resoluciòn No. 0943 del 26 marzo de 2020.  Por la cual se efectùa una distribuciòn en el presupuesto de Gastos de Funcionamiento del Ministerio de Hacienda y Crèdito Pùblico para la vigencia fiscal de 2020.</t>
    </r>
  </si>
  <si>
    <r>
      <rPr>
        <b/>
        <sz val="8"/>
        <rFont val="Arial"/>
        <family val="2"/>
      </rPr>
      <t>Nota No. 5</t>
    </r>
    <r>
      <rPr>
        <sz val="8"/>
        <rFont val="Arial"/>
        <family val="2"/>
      </rPr>
      <t xml:space="preserve"> : Resoluciòn No. 080 del 13 de abril  de 2020.  Por la cual se efectùa una distribuciòn del presupuesto de Inversiòn contenida en el anexo del Decreto de Liquidaciòn del Presupuesto General de la Naciòn para la vigencia fiscal  2020.</t>
    </r>
  </si>
  <si>
    <r>
      <rPr>
        <b/>
        <sz val="8"/>
        <rFont val="Arial"/>
        <family val="2"/>
      </rPr>
      <t>Nota No. 6</t>
    </r>
    <r>
      <rPr>
        <sz val="8"/>
        <rFont val="Arial"/>
        <family val="2"/>
      </rPr>
      <t xml:space="preserve"> : Resoluciòn No. 1082 del 06 de mayo de 2020.  Por la cual se efectùa una distribuciòn en el presupuesto de Gastos de Funcionamiento del Ministerio de Hacienda y Crèdito Pùblico para la vigencia fiscal de 2020.</t>
    </r>
  </si>
  <si>
    <t>FECHA DE GENERACION : SEPTIEMBRE 01 DE 2020</t>
  </si>
  <si>
    <t>COMP/ APR</t>
  </si>
  <si>
    <t>OBLIG/ APR</t>
  </si>
  <si>
    <t>PAGO/ APR</t>
  </si>
  <si>
    <t>TOTAL PRESUPUESTO A+C</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</si>
</sst>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1240A]&quot;$&quot;\ #,##0.00;\-&quot;$&quot;\ #,##0.00"/>
    <numFmt numFmtId="165" formatCode="#,##0.00_ ;\-#,##0.00\ "/>
    <numFmt numFmtId="166" formatCode="[$-1240A]&quot;$&quot;\ #,##0.00;\(&quot;$&quot;\ #,##0.00\)"/>
  </numFmts>
  <fonts count="15" x14ac:knownFonts="1">
    <font>
      <sz val="11"/>
      <color rgb="FF000000"/>
      <name val="Calibri"/>
      <family val="2"/>
      <scheme val="minor"/>
    </font>
    <font>
      <sz val="11"/>
      <name val="Calibri"/>
      <family val="2"/>
    </font>
    <font>
      <sz val="11"/>
      <name val="Calibri"/>
      <family val="2"/>
    </font>
    <font>
      <sz val="11"/>
      <name val="Arial"/>
      <family val="2"/>
    </font>
    <font>
      <sz val="8"/>
      <color rgb="FF000000"/>
      <name val="Arial"/>
      <family val="2"/>
    </font>
    <font>
      <b/>
      <sz val="8"/>
      <color rgb="FF000000"/>
      <name val="Arial"/>
      <family val="2"/>
    </font>
    <font>
      <sz val="8"/>
      <name val="Arial"/>
      <family val="2"/>
    </font>
    <font>
      <b/>
      <sz val="8"/>
      <name val="Arial"/>
      <family val="2"/>
    </font>
    <font>
      <b/>
      <sz val="8"/>
      <color theme="0"/>
      <name val="Arial"/>
      <family val="2"/>
    </font>
    <font>
      <sz val="8"/>
      <color theme="0"/>
      <name val="Arial"/>
      <family val="2"/>
    </font>
    <font>
      <b/>
      <sz val="12"/>
      <color rgb="FF000000"/>
      <name val="Arial Narrow"/>
      <family val="2"/>
    </font>
    <font>
      <sz val="12"/>
      <name val="Arial Narrow"/>
      <family val="2"/>
    </font>
    <font>
      <b/>
      <sz val="8"/>
      <color rgb="FF000000"/>
      <name val="Arial Narrow"/>
      <family val="2"/>
    </font>
    <font>
      <sz val="8"/>
      <name val="Calibri"/>
      <family val="2"/>
    </font>
    <font>
      <b/>
      <sz val="7"/>
      <color theme="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3" tint="-0.499984740745262"/>
        <bgColor indexed="64"/>
      </patternFill>
    </fill>
    <fill>
      <patternFill patternType="solid">
        <fgColor theme="0" tint="-4.9989318521683403E-2"/>
        <bgColor indexed="64"/>
      </patternFill>
    </fill>
  </fills>
  <borders count="6">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
      <left style="thick">
        <color rgb="FFD3D3D3"/>
      </left>
      <right style="thick">
        <color rgb="FFD3D3D3"/>
      </right>
      <top style="thick">
        <color rgb="FFD3D3D3"/>
      </top>
      <bottom/>
      <diagonal/>
    </border>
    <border>
      <left style="thick">
        <color rgb="FFD3D3D3"/>
      </left>
      <right style="thick">
        <color rgb="FFD3D3D3"/>
      </right>
      <top/>
      <bottom style="thick">
        <color rgb="FFD3D3D3"/>
      </bottom>
      <diagonal/>
    </border>
    <border>
      <left style="thick">
        <color rgb="FFD3D3D3"/>
      </left>
      <right style="thick">
        <color rgb="FFD3D3D3"/>
      </right>
      <top/>
      <bottom/>
      <diagonal/>
    </border>
  </borders>
  <cellStyleXfs count="1">
    <xf numFmtId="0" fontId="0" fillId="0" borderId="0"/>
  </cellStyleXfs>
  <cellXfs count="50">
    <xf numFmtId="0" fontId="1" fillId="0" borderId="0" xfId="0" applyFont="1" applyFill="1" applyBorder="1"/>
    <xf numFmtId="0" fontId="2" fillId="0" borderId="0" xfId="0" applyFont="1" applyFill="1" applyBorder="1"/>
    <xf numFmtId="10" fontId="1" fillId="0" borderId="0" xfId="0" applyNumberFormat="1" applyFont="1" applyFill="1" applyBorder="1"/>
    <xf numFmtId="0" fontId="1" fillId="0" borderId="0" xfId="0" applyFont="1" applyFill="1" applyBorder="1" applyAlignment="1">
      <alignment horizontal="right" vertical="center" wrapText="1"/>
    </xf>
    <xf numFmtId="0" fontId="3" fillId="0" borderId="0" xfId="0" applyFont="1" applyFill="1" applyBorder="1"/>
    <xf numFmtId="0" fontId="6" fillId="0" borderId="0" xfId="0" applyFont="1" applyFill="1" applyBorder="1"/>
    <xf numFmtId="165" fontId="6" fillId="0" borderId="1" xfId="0" applyNumberFormat="1" applyFont="1" applyFill="1" applyBorder="1" applyAlignment="1">
      <alignment horizontal="right" vertical="center" wrapText="1"/>
    </xf>
    <xf numFmtId="10" fontId="6" fillId="0" borderId="1" xfId="0" applyNumberFormat="1" applyFont="1" applyFill="1" applyBorder="1" applyAlignment="1">
      <alignment horizontal="right" vertical="center" wrapText="1"/>
    </xf>
    <xf numFmtId="0" fontId="5" fillId="2" borderId="1" xfId="0" applyNumberFormat="1" applyFont="1" applyFill="1" applyBorder="1" applyAlignment="1">
      <alignment horizontal="center" vertical="center" wrapText="1" readingOrder="1"/>
    </xf>
    <xf numFmtId="0" fontId="5" fillId="2" borderId="1" xfId="0" applyNumberFormat="1" applyFont="1" applyFill="1" applyBorder="1" applyAlignment="1">
      <alignment horizontal="left" vertical="center" wrapText="1" readingOrder="1"/>
    </xf>
    <xf numFmtId="164" fontId="5" fillId="2" borderId="1" xfId="0" applyNumberFormat="1" applyFont="1" applyFill="1" applyBorder="1" applyAlignment="1">
      <alignment horizontal="right" vertical="center" wrapText="1" readingOrder="1"/>
    </xf>
    <xf numFmtId="165" fontId="5" fillId="2" borderId="1" xfId="0" applyNumberFormat="1" applyFont="1" applyFill="1" applyBorder="1" applyAlignment="1">
      <alignment horizontal="right" vertical="center" wrapText="1" readingOrder="1"/>
    </xf>
    <xf numFmtId="0" fontId="4" fillId="0" borderId="1" xfId="0" applyNumberFormat="1" applyFont="1" applyFill="1" applyBorder="1" applyAlignment="1">
      <alignment horizontal="center" vertical="center" wrapText="1" readingOrder="1"/>
    </xf>
    <xf numFmtId="0" fontId="4" fillId="0" borderId="1" xfId="0" applyNumberFormat="1" applyFont="1" applyFill="1" applyBorder="1" applyAlignment="1">
      <alignment horizontal="left" vertical="center" wrapText="1" readingOrder="1"/>
    </xf>
    <xf numFmtId="164" fontId="4" fillId="0" borderId="1" xfId="0" applyNumberFormat="1" applyFont="1" applyFill="1" applyBorder="1" applyAlignment="1">
      <alignment horizontal="right" vertical="center" wrapText="1" readingOrder="1"/>
    </xf>
    <xf numFmtId="165" fontId="7" fillId="2" borderId="1" xfId="0" applyNumberFormat="1" applyFont="1" applyFill="1" applyBorder="1" applyAlignment="1">
      <alignment horizontal="right" vertical="center" wrapText="1"/>
    </xf>
    <xf numFmtId="10" fontId="7" fillId="2" borderId="1" xfId="0" applyNumberFormat="1" applyFont="1" applyFill="1" applyBorder="1" applyAlignment="1">
      <alignment horizontal="right" vertical="center" wrapText="1"/>
    </xf>
    <xf numFmtId="165" fontId="4" fillId="0" borderId="1" xfId="0" applyNumberFormat="1" applyFont="1" applyFill="1" applyBorder="1" applyAlignment="1">
      <alignment horizontal="right" vertical="center" wrapText="1" readingOrder="1"/>
    </xf>
    <xf numFmtId="10" fontId="2" fillId="0" borderId="0" xfId="0" applyNumberFormat="1" applyFont="1" applyFill="1" applyBorder="1"/>
    <xf numFmtId="0" fontId="4" fillId="0" borderId="0" xfId="0" applyFont="1" applyFill="1"/>
    <xf numFmtId="166" fontId="4" fillId="0" borderId="0" xfId="0" applyNumberFormat="1" applyFont="1" applyFill="1" applyBorder="1" applyAlignment="1">
      <alignment horizontal="right" vertical="center" wrapText="1" readingOrder="1"/>
    </xf>
    <xf numFmtId="4" fontId="4" fillId="0" borderId="0" xfId="0" applyNumberFormat="1" applyFont="1" applyFill="1" applyBorder="1" applyAlignment="1">
      <alignment horizontal="right" vertical="center" wrapText="1" readingOrder="1"/>
    </xf>
    <xf numFmtId="0" fontId="3" fillId="0" borderId="0" xfId="0" applyFont="1" applyFill="1" applyBorder="1" applyAlignment="1">
      <alignment horizontal="center" vertical="center" wrapText="1"/>
    </xf>
    <xf numFmtId="10" fontId="3" fillId="0" borderId="0" xfId="0" applyNumberFormat="1" applyFont="1" applyFill="1" applyBorder="1" applyAlignment="1">
      <alignment horizontal="center" vertical="center" wrapText="1"/>
    </xf>
    <xf numFmtId="10" fontId="2" fillId="0" borderId="0" xfId="0" applyNumberFormat="1" applyFont="1" applyFill="1" applyBorder="1" applyAlignment="1">
      <alignment horizontal="right" vertical="center" wrapText="1"/>
    </xf>
    <xf numFmtId="0" fontId="10" fillId="0" borderId="0" xfId="0" applyNumberFormat="1" applyFont="1" applyFill="1" applyBorder="1" applyAlignment="1">
      <alignment horizontal="center" vertical="center" wrapText="1" readingOrder="1"/>
    </xf>
    <xf numFmtId="0" fontId="10" fillId="0" borderId="0" xfId="0" applyNumberFormat="1" applyFont="1" applyFill="1" applyBorder="1" applyAlignment="1">
      <alignment horizontal="center" vertical="center" wrapText="1" readingOrder="1"/>
    </xf>
    <xf numFmtId="0" fontId="11" fillId="0" borderId="0" xfId="0" applyFont="1" applyFill="1" applyBorder="1" applyAlignment="1">
      <alignment horizontal="center" vertical="center" wrapText="1"/>
    </xf>
    <xf numFmtId="0" fontId="12" fillId="0" borderId="2" xfId="0" applyNumberFormat="1" applyFont="1" applyFill="1" applyBorder="1" applyAlignment="1">
      <alignment horizontal="center" vertical="center" wrapText="1" readingOrder="1"/>
    </xf>
    <xf numFmtId="0" fontId="13" fillId="0" borderId="2" xfId="0" applyFont="1" applyFill="1" applyBorder="1" applyAlignment="1">
      <alignment horizontal="center" vertical="center" wrapText="1"/>
    </xf>
    <xf numFmtId="0" fontId="4" fillId="4" borderId="1" xfId="0" applyNumberFormat="1" applyFont="1" applyFill="1" applyBorder="1" applyAlignment="1">
      <alignment horizontal="center" vertical="center" wrapText="1" readingOrder="1"/>
    </xf>
    <xf numFmtId="0" fontId="4" fillId="4" borderId="1" xfId="0" applyNumberFormat="1" applyFont="1" applyFill="1" applyBorder="1" applyAlignment="1">
      <alignment horizontal="left" vertical="center" wrapText="1" readingOrder="1"/>
    </xf>
    <xf numFmtId="165" fontId="4" fillId="4" borderId="1" xfId="0" applyNumberFormat="1" applyFont="1" applyFill="1" applyBorder="1" applyAlignment="1">
      <alignment horizontal="right" vertical="center" wrapText="1" readingOrder="1"/>
    </xf>
    <xf numFmtId="165" fontId="6" fillId="4" borderId="1" xfId="0" applyNumberFormat="1" applyFont="1" applyFill="1" applyBorder="1" applyAlignment="1">
      <alignment horizontal="right" vertical="center" wrapText="1"/>
    </xf>
    <xf numFmtId="10" fontId="6" fillId="4" borderId="1" xfId="0" applyNumberFormat="1" applyFont="1" applyFill="1" applyBorder="1" applyAlignment="1">
      <alignment horizontal="right" vertical="center" wrapText="1"/>
    </xf>
    <xf numFmtId="0" fontId="14" fillId="3" borderId="3" xfId="0" applyNumberFormat="1" applyFont="1" applyFill="1" applyBorder="1" applyAlignment="1">
      <alignment horizontal="center" vertical="center" wrapText="1" readingOrder="1"/>
    </xf>
    <xf numFmtId="0" fontId="8" fillId="3" borderId="3" xfId="0" applyNumberFormat="1" applyFont="1" applyFill="1" applyBorder="1" applyAlignment="1">
      <alignment horizontal="center" vertical="center" wrapText="1" readingOrder="1"/>
    </xf>
    <xf numFmtId="0" fontId="9" fillId="3" borderId="3" xfId="0" applyFont="1" applyFill="1" applyBorder="1" applyAlignment="1">
      <alignment horizontal="centerContinuous" vertical="center" wrapText="1"/>
    </xf>
    <xf numFmtId="0" fontId="5" fillId="2" borderId="4" xfId="0" applyNumberFormat="1" applyFont="1" applyFill="1" applyBorder="1" applyAlignment="1">
      <alignment horizontal="center" vertical="center" wrapText="1" readingOrder="1"/>
    </xf>
    <xf numFmtId="0" fontId="5" fillId="2" borderId="4" xfId="0" applyNumberFormat="1" applyFont="1" applyFill="1" applyBorder="1" applyAlignment="1">
      <alignment horizontal="left" vertical="center" wrapText="1" readingOrder="1"/>
    </xf>
    <xf numFmtId="164" fontId="5" fillId="2" borderId="4" xfId="0" applyNumberFormat="1" applyFont="1" applyFill="1" applyBorder="1" applyAlignment="1">
      <alignment horizontal="right" vertical="center" wrapText="1" readingOrder="1"/>
    </xf>
    <xf numFmtId="165" fontId="5" fillId="2" borderId="4" xfId="0" applyNumberFormat="1" applyFont="1" applyFill="1" applyBorder="1" applyAlignment="1">
      <alignment horizontal="right" vertical="center" wrapText="1" readingOrder="1"/>
    </xf>
    <xf numFmtId="165" fontId="7" fillId="2" borderId="4" xfId="0" applyNumberFormat="1" applyFont="1" applyFill="1" applyBorder="1" applyAlignment="1">
      <alignment horizontal="right" vertical="center" wrapText="1"/>
    </xf>
    <xf numFmtId="10" fontId="7" fillId="2" borderId="4" xfId="0" applyNumberFormat="1" applyFont="1" applyFill="1" applyBorder="1" applyAlignment="1">
      <alignment horizontal="right" vertical="center" wrapText="1"/>
    </xf>
    <xf numFmtId="0" fontId="4" fillId="4" borderId="5" xfId="0" applyNumberFormat="1" applyFont="1" applyFill="1" applyBorder="1" applyAlignment="1">
      <alignment horizontal="left" vertical="center" wrapText="1" readingOrder="1"/>
    </xf>
    <xf numFmtId="165" fontId="4" fillId="4" borderId="5" xfId="0" applyNumberFormat="1" applyFont="1" applyFill="1" applyBorder="1" applyAlignment="1">
      <alignment horizontal="right" vertical="center" wrapText="1" readingOrder="1"/>
    </xf>
    <xf numFmtId="165" fontId="6" fillId="4" borderId="5" xfId="0" applyNumberFormat="1" applyFont="1" applyFill="1" applyBorder="1" applyAlignment="1">
      <alignment horizontal="right" vertical="center" wrapText="1"/>
    </xf>
    <xf numFmtId="10" fontId="6" fillId="4" borderId="5" xfId="0" applyNumberFormat="1" applyFont="1" applyFill="1" applyBorder="1" applyAlignment="1">
      <alignment horizontal="right" vertical="center" wrapText="1"/>
    </xf>
    <xf numFmtId="164" fontId="4" fillId="4" borderId="1" xfId="0" applyNumberFormat="1" applyFont="1" applyFill="1" applyBorder="1" applyAlignment="1">
      <alignment horizontal="right" vertical="center" wrapText="1" readingOrder="1"/>
    </xf>
    <xf numFmtId="0" fontId="4" fillId="4" borderId="5" xfId="0" applyNumberFormat="1" applyFont="1" applyFill="1" applyBorder="1" applyAlignment="1">
      <alignment horizontal="center"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8</xdr:col>
      <xdr:colOff>190500</xdr:colOff>
      <xdr:row>2</xdr:row>
      <xdr:rowOff>147236</xdr:rowOff>
    </xdr:to>
    <xdr:pic>
      <xdr:nvPicPr>
        <xdr:cNvPr id="2" name="Imagen 1" descr="cid:A1151BFF-0E8C-41C0-A184-8A0FA5990D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0"/>
          <a:ext cx="2895600" cy="5282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Z119"/>
  <sheetViews>
    <sheetView showGridLines="0" tabSelected="1" workbookViewId="0">
      <selection activeCell="I12" sqref="I12"/>
    </sheetView>
  </sheetViews>
  <sheetFormatPr baseColWidth="10" defaultRowHeight="15" x14ac:dyDescent="0.25"/>
  <cols>
    <col min="1" max="3" width="5.42578125" customWidth="1"/>
    <col min="4" max="4" width="4.28515625" customWidth="1"/>
    <col min="5" max="5" width="4.42578125" customWidth="1"/>
    <col min="6" max="6" width="7" customWidth="1"/>
    <col min="7" max="7" width="4.7109375" customWidth="1"/>
    <col min="8" max="8" width="4.28515625" customWidth="1"/>
    <col min="9" max="9" width="27.5703125" customWidth="1"/>
    <col min="10" max="10" width="17.140625" customWidth="1"/>
    <col min="11" max="11" width="16.140625" customWidth="1"/>
    <col min="12" max="12" width="14.85546875" customWidth="1"/>
    <col min="13" max="13" width="16.7109375" customWidth="1"/>
    <col min="14" max="15" width="16.5703125" customWidth="1"/>
    <col min="16" max="16" width="15.7109375" customWidth="1"/>
    <col min="17" max="17" width="16.42578125" customWidth="1"/>
    <col min="18" max="18" width="18.5703125" customWidth="1"/>
    <col min="19" max="19" width="16.28515625" customWidth="1"/>
    <col min="20" max="20" width="17.85546875" customWidth="1"/>
    <col min="21" max="21" width="15.42578125" customWidth="1"/>
    <col min="22" max="22" width="6.85546875" customWidth="1"/>
    <col min="23" max="23" width="7.28515625" customWidth="1"/>
    <col min="24" max="24" width="8" customWidth="1"/>
  </cols>
  <sheetData>
    <row r="3" spans="1:26" ht="15.75" x14ac:dyDescent="0.25">
      <c r="A3" s="26" t="s">
        <v>121</v>
      </c>
      <c r="B3" s="27"/>
      <c r="C3" s="27"/>
      <c r="D3" s="27"/>
      <c r="E3" s="27"/>
      <c r="F3" s="27"/>
      <c r="G3" s="27"/>
      <c r="H3" s="27"/>
      <c r="I3" s="27"/>
      <c r="J3" s="27"/>
      <c r="K3" s="27"/>
      <c r="L3" s="27"/>
      <c r="M3" s="27"/>
      <c r="N3" s="27"/>
      <c r="O3" s="27"/>
      <c r="P3" s="27"/>
      <c r="Q3" s="27"/>
      <c r="R3" s="27"/>
      <c r="S3" s="27"/>
      <c r="T3" s="27"/>
      <c r="U3" s="27"/>
      <c r="V3" s="27"/>
      <c r="W3" s="27"/>
      <c r="X3" s="27"/>
    </row>
    <row r="4" spans="1:26" ht="21" customHeight="1" x14ac:dyDescent="0.25">
      <c r="A4" s="26" t="s">
        <v>122</v>
      </c>
      <c r="B4" s="27"/>
      <c r="C4" s="27"/>
      <c r="D4" s="27"/>
      <c r="E4" s="27"/>
      <c r="F4" s="27"/>
      <c r="G4" s="27"/>
      <c r="H4" s="27"/>
      <c r="I4" s="27"/>
      <c r="J4" s="27"/>
      <c r="K4" s="27"/>
      <c r="L4" s="27"/>
      <c r="M4" s="27"/>
      <c r="N4" s="27"/>
      <c r="O4" s="27"/>
      <c r="P4" s="27"/>
      <c r="Q4" s="27"/>
      <c r="R4" s="27"/>
      <c r="S4" s="27"/>
      <c r="T4" s="27"/>
      <c r="U4" s="27"/>
      <c r="V4" s="27"/>
      <c r="W4" s="27"/>
      <c r="X4" s="27"/>
    </row>
    <row r="5" spans="1:26" ht="14.25" customHeight="1" x14ac:dyDescent="0.25">
      <c r="A5" s="26" t="s">
        <v>123</v>
      </c>
      <c r="B5" s="27"/>
      <c r="C5" s="27"/>
      <c r="D5" s="27"/>
      <c r="E5" s="27"/>
      <c r="F5" s="27"/>
      <c r="G5" s="27"/>
      <c r="H5" s="27"/>
      <c r="I5" s="27"/>
      <c r="J5" s="27"/>
      <c r="K5" s="27"/>
      <c r="L5" s="27"/>
      <c r="M5" s="27"/>
      <c r="N5" s="27"/>
      <c r="O5" s="27"/>
      <c r="P5" s="27"/>
      <c r="Q5" s="27"/>
      <c r="R5" s="27"/>
      <c r="S5" s="27"/>
      <c r="T5" s="27"/>
      <c r="U5" s="27"/>
      <c r="V5" s="27"/>
      <c r="W5" s="27"/>
      <c r="X5" s="27"/>
    </row>
    <row r="6" spans="1:26" ht="18" customHeight="1" thickBot="1" x14ac:dyDescent="0.3">
      <c r="A6" s="25" t="s">
        <v>0</v>
      </c>
      <c r="B6" s="25" t="s">
        <v>0</v>
      </c>
      <c r="C6" s="25" t="s">
        <v>0</v>
      </c>
      <c r="D6" s="25" t="s">
        <v>0</v>
      </c>
      <c r="E6" s="25" t="s">
        <v>0</v>
      </c>
      <c r="F6" s="25" t="s">
        <v>0</v>
      </c>
      <c r="G6" s="25" t="s">
        <v>0</v>
      </c>
      <c r="H6" s="25" t="s">
        <v>0</v>
      </c>
      <c r="I6" s="25" t="s">
        <v>0</v>
      </c>
      <c r="J6" s="25" t="s">
        <v>0</v>
      </c>
      <c r="K6" s="25" t="s">
        <v>0</v>
      </c>
      <c r="L6" s="25" t="s">
        <v>0</v>
      </c>
      <c r="M6" s="25" t="s">
        <v>0</v>
      </c>
      <c r="N6" s="25" t="s">
        <v>0</v>
      </c>
      <c r="O6" s="25"/>
      <c r="P6" s="25" t="s">
        <v>0</v>
      </c>
      <c r="Q6" s="25" t="s">
        <v>0</v>
      </c>
      <c r="R6" s="25" t="s">
        <v>0</v>
      </c>
      <c r="S6" s="25" t="s">
        <v>0</v>
      </c>
      <c r="T6" s="28" t="s">
        <v>131</v>
      </c>
      <c r="U6" s="29"/>
      <c r="V6" s="29"/>
      <c r="W6" s="29"/>
      <c r="X6" s="29"/>
    </row>
    <row r="7" spans="1:26" ht="35.1" customHeight="1" thickTop="1" x14ac:dyDescent="0.25">
      <c r="A7" s="35" t="s">
        <v>1</v>
      </c>
      <c r="B7" s="35" t="s">
        <v>2</v>
      </c>
      <c r="C7" s="35" t="s">
        <v>3</v>
      </c>
      <c r="D7" s="35" t="s">
        <v>4</v>
      </c>
      <c r="E7" s="35" t="s">
        <v>5</v>
      </c>
      <c r="F7" s="35" t="s">
        <v>6</v>
      </c>
      <c r="G7" s="35" t="s">
        <v>7</v>
      </c>
      <c r="H7" s="35" t="s">
        <v>8</v>
      </c>
      <c r="I7" s="36" t="s">
        <v>9</v>
      </c>
      <c r="J7" s="36" t="s">
        <v>10</v>
      </c>
      <c r="K7" s="36" t="s">
        <v>11</v>
      </c>
      <c r="L7" s="36" t="s">
        <v>12</v>
      </c>
      <c r="M7" s="36" t="s">
        <v>13</v>
      </c>
      <c r="N7" s="36" t="s">
        <v>14</v>
      </c>
      <c r="O7" s="36" t="s">
        <v>119</v>
      </c>
      <c r="P7" s="36" t="s">
        <v>15</v>
      </c>
      <c r="Q7" s="36" t="s">
        <v>16</v>
      </c>
      <c r="R7" s="36" t="s">
        <v>17</v>
      </c>
      <c r="S7" s="36" t="s">
        <v>18</v>
      </c>
      <c r="T7" s="36" t="s">
        <v>19</v>
      </c>
      <c r="U7" s="37" t="s">
        <v>118</v>
      </c>
      <c r="V7" s="37" t="s">
        <v>132</v>
      </c>
      <c r="W7" s="37" t="s">
        <v>133</v>
      </c>
      <c r="X7" s="37" t="s">
        <v>134</v>
      </c>
    </row>
    <row r="8" spans="1:26" ht="35.1" customHeight="1" x14ac:dyDescent="0.25">
      <c r="A8" s="49" t="s">
        <v>20</v>
      </c>
      <c r="B8" s="49"/>
      <c r="C8" s="49"/>
      <c r="D8" s="49"/>
      <c r="E8" s="49"/>
      <c r="F8" s="49"/>
      <c r="G8" s="49"/>
      <c r="H8" s="49"/>
      <c r="I8" s="44" t="s">
        <v>117</v>
      </c>
      <c r="J8" s="45">
        <f>+J9+J13+J16+J37</f>
        <v>378313126000</v>
      </c>
      <c r="K8" s="45">
        <f t="shared" ref="K8:T8" si="0">+K9+K13+K16+K37</f>
        <v>65529536000</v>
      </c>
      <c r="L8" s="45">
        <f t="shared" si="0"/>
        <v>1686000</v>
      </c>
      <c r="M8" s="45">
        <f t="shared" si="0"/>
        <v>443840976000</v>
      </c>
      <c r="N8" s="45">
        <f t="shared" si="0"/>
        <v>6000000000</v>
      </c>
      <c r="O8" s="45">
        <f>+M8-N8</f>
        <v>437840976000</v>
      </c>
      <c r="P8" s="45">
        <f t="shared" si="0"/>
        <v>398933878496.56</v>
      </c>
      <c r="Q8" s="45">
        <f t="shared" si="0"/>
        <v>38907097503.439995</v>
      </c>
      <c r="R8" s="45">
        <f t="shared" si="0"/>
        <v>379713672046.03003</v>
      </c>
      <c r="S8" s="45">
        <f t="shared" si="0"/>
        <v>303923408890.02997</v>
      </c>
      <c r="T8" s="45">
        <f t="shared" si="0"/>
        <v>290630738501.15002</v>
      </c>
      <c r="U8" s="46">
        <f>+O8-R8</f>
        <v>58127303953.969971</v>
      </c>
      <c r="V8" s="47">
        <f>+R8/O8</f>
        <v>0.86724105979068988</v>
      </c>
      <c r="W8" s="47">
        <f>+S8/O8</f>
        <v>0.69414108214949244</v>
      </c>
      <c r="X8" s="47">
        <f>+T8/O8</f>
        <v>0.66378149700897349</v>
      </c>
      <c r="Y8" s="18"/>
      <c r="Z8" s="1"/>
    </row>
    <row r="9" spans="1:26" ht="35.1" customHeight="1" thickBot="1" x14ac:dyDescent="0.3">
      <c r="A9" s="38" t="s">
        <v>20</v>
      </c>
      <c r="B9" s="38"/>
      <c r="C9" s="38"/>
      <c r="D9" s="38"/>
      <c r="E9" s="38"/>
      <c r="F9" s="38"/>
      <c r="G9" s="38"/>
      <c r="H9" s="38"/>
      <c r="I9" s="39" t="s">
        <v>113</v>
      </c>
      <c r="J9" s="40">
        <f>SUM(J10:J12)</f>
        <v>39306521000</v>
      </c>
      <c r="K9" s="40">
        <f t="shared" ref="K9:T9" si="1">SUM(K10:K12)</f>
        <v>0</v>
      </c>
      <c r="L9" s="40">
        <f t="shared" si="1"/>
        <v>0</v>
      </c>
      <c r="M9" s="40">
        <f t="shared" si="1"/>
        <v>39306521000</v>
      </c>
      <c r="N9" s="40">
        <f t="shared" si="1"/>
        <v>0</v>
      </c>
      <c r="O9" s="41">
        <f t="shared" ref="O9:O60" si="2">+M9-N9</f>
        <v>39306521000</v>
      </c>
      <c r="P9" s="40">
        <f t="shared" si="1"/>
        <v>39306521000</v>
      </c>
      <c r="Q9" s="40">
        <f t="shared" si="1"/>
        <v>0</v>
      </c>
      <c r="R9" s="40">
        <f t="shared" si="1"/>
        <v>24926426706.010002</v>
      </c>
      <c r="S9" s="40">
        <f t="shared" si="1"/>
        <v>24715300256.010002</v>
      </c>
      <c r="T9" s="40">
        <f t="shared" si="1"/>
        <v>24648828873.010002</v>
      </c>
      <c r="U9" s="42">
        <f t="shared" ref="U9:U60" si="3">+O9-R9</f>
        <v>14380094293.989998</v>
      </c>
      <c r="V9" s="43">
        <f t="shared" ref="V9:V60" si="4">+R9/O9</f>
        <v>0.63415499697900002</v>
      </c>
      <c r="W9" s="43">
        <f t="shared" ref="W9:W60" si="5">+S9/O9</f>
        <v>0.62878371392904508</v>
      </c>
      <c r="X9" s="43">
        <f t="shared" ref="X9:X60" si="6">+T9/O9</f>
        <v>0.62709261074034006</v>
      </c>
      <c r="Y9" s="2"/>
    </row>
    <row r="10" spans="1:26" ht="35.1" customHeight="1" thickTop="1" thickBot="1" x14ac:dyDescent="0.3">
      <c r="A10" s="12" t="s">
        <v>20</v>
      </c>
      <c r="B10" s="12" t="s">
        <v>21</v>
      </c>
      <c r="C10" s="12" t="s">
        <v>21</v>
      </c>
      <c r="D10" s="12" t="s">
        <v>21</v>
      </c>
      <c r="E10" s="12"/>
      <c r="F10" s="12" t="s">
        <v>22</v>
      </c>
      <c r="G10" s="12" t="s">
        <v>23</v>
      </c>
      <c r="H10" s="12" t="s">
        <v>24</v>
      </c>
      <c r="I10" s="13" t="s">
        <v>25</v>
      </c>
      <c r="J10" s="14">
        <v>21684510000</v>
      </c>
      <c r="K10" s="14">
        <v>0</v>
      </c>
      <c r="L10" s="14">
        <v>0</v>
      </c>
      <c r="M10" s="14">
        <v>21684510000</v>
      </c>
      <c r="N10" s="14">
        <v>0</v>
      </c>
      <c r="O10" s="17">
        <f t="shared" si="2"/>
        <v>21684510000</v>
      </c>
      <c r="P10" s="14">
        <v>21684510000</v>
      </c>
      <c r="Q10" s="14">
        <v>0</v>
      </c>
      <c r="R10" s="14">
        <v>14333944929.200001</v>
      </c>
      <c r="S10" s="14">
        <v>14333837408.200001</v>
      </c>
      <c r="T10" s="14">
        <v>14296398285.200001</v>
      </c>
      <c r="U10" s="6">
        <f t="shared" si="3"/>
        <v>7350565070.7999992</v>
      </c>
      <c r="V10" s="7">
        <f t="shared" si="4"/>
        <v>0.66102231174234516</v>
      </c>
      <c r="W10" s="7">
        <f t="shared" si="5"/>
        <v>0.66101735331810596</v>
      </c>
      <c r="X10" s="7">
        <f t="shared" si="6"/>
        <v>0.65929081566519143</v>
      </c>
      <c r="Y10" s="18"/>
      <c r="Z10" s="1"/>
    </row>
    <row r="11" spans="1:26" ht="35.1" customHeight="1" thickTop="1" thickBot="1" x14ac:dyDescent="0.3">
      <c r="A11" s="12" t="s">
        <v>20</v>
      </c>
      <c r="B11" s="12" t="s">
        <v>21</v>
      </c>
      <c r="C11" s="12" t="s">
        <v>21</v>
      </c>
      <c r="D11" s="12" t="s">
        <v>26</v>
      </c>
      <c r="E11" s="12"/>
      <c r="F11" s="12" t="s">
        <v>22</v>
      </c>
      <c r="G11" s="12" t="s">
        <v>23</v>
      </c>
      <c r="H11" s="12" t="s">
        <v>24</v>
      </c>
      <c r="I11" s="13" t="s">
        <v>27</v>
      </c>
      <c r="J11" s="14">
        <v>7809731000</v>
      </c>
      <c r="K11" s="14">
        <v>0</v>
      </c>
      <c r="L11" s="14">
        <v>0</v>
      </c>
      <c r="M11" s="14">
        <v>7809731000</v>
      </c>
      <c r="N11" s="14">
        <v>0</v>
      </c>
      <c r="O11" s="17">
        <f t="shared" si="2"/>
        <v>7809731000</v>
      </c>
      <c r="P11" s="14">
        <v>7809731000</v>
      </c>
      <c r="Q11" s="14">
        <v>0</v>
      </c>
      <c r="R11" s="14">
        <v>5200276973</v>
      </c>
      <c r="S11" s="14">
        <v>4989338002</v>
      </c>
      <c r="T11" s="14">
        <v>4989338002</v>
      </c>
      <c r="U11" s="6">
        <f t="shared" si="3"/>
        <v>2609454027</v>
      </c>
      <c r="V11" s="7">
        <f t="shared" si="4"/>
        <v>0.66587145869684883</v>
      </c>
      <c r="W11" s="7">
        <f t="shared" si="5"/>
        <v>0.63886169728509212</v>
      </c>
      <c r="X11" s="7">
        <f t="shared" si="6"/>
        <v>0.63886169728509212</v>
      </c>
      <c r="Y11" s="18"/>
      <c r="Z11" s="1"/>
    </row>
    <row r="12" spans="1:26" ht="35.1" customHeight="1" thickTop="1" thickBot="1" x14ac:dyDescent="0.3">
      <c r="A12" s="12" t="s">
        <v>20</v>
      </c>
      <c r="B12" s="12" t="s">
        <v>21</v>
      </c>
      <c r="C12" s="12" t="s">
        <v>21</v>
      </c>
      <c r="D12" s="12" t="s">
        <v>28</v>
      </c>
      <c r="E12" s="12"/>
      <c r="F12" s="12" t="s">
        <v>22</v>
      </c>
      <c r="G12" s="12" t="s">
        <v>23</v>
      </c>
      <c r="H12" s="12" t="s">
        <v>24</v>
      </c>
      <c r="I12" s="13" t="s">
        <v>29</v>
      </c>
      <c r="J12" s="14">
        <v>9812280000</v>
      </c>
      <c r="K12" s="14">
        <v>0</v>
      </c>
      <c r="L12" s="14">
        <v>0</v>
      </c>
      <c r="M12" s="14">
        <v>9812280000</v>
      </c>
      <c r="N12" s="14">
        <v>0</v>
      </c>
      <c r="O12" s="17">
        <f t="shared" si="2"/>
        <v>9812280000</v>
      </c>
      <c r="P12" s="14">
        <v>9812280000</v>
      </c>
      <c r="Q12" s="14">
        <v>0</v>
      </c>
      <c r="R12" s="14">
        <v>5392204803.8100004</v>
      </c>
      <c r="S12" s="14">
        <v>5392124845.8100004</v>
      </c>
      <c r="T12" s="14">
        <v>5363092585.8100004</v>
      </c>
      <c r="U12" s="6">
        <f t="shared" si="3"/>
        <v>4420075196.1899996</v>
      </c>
      <c r="V12" s="7">
        <f t="shared" si="4"/>
        <v>0.54953637725482762</v>
      </c>
      <c r="W12" s="7">
        <f t="shared" si="5"/>
        <v>0.54952822848614191</v>
      </c>
      <c r="X12" s="7">
        <f t="shared" si="6"/>
        <v>0.54656946049338184</v>
      </c>
      <c r="Y12" s="18"/>
      <c r="Z12" s="1"/>
    </row>
    <row r="13" spans="1:26" ht="35.1" customHeight="1" thickTop="1" thickBot="1" x14ac:dyDescent="0.3">
      <c r="A13" s="8" t="s">
        <v>20</v>
      </c>
      <c r="B13" s="8"/>
      <c r="C13" s="8"/>
      <c r="D13" s="8"/>
      <c r="E13" s="8"/>
      <c r="F13" s="8"/>
      <c r="G13" s="8"/>
      <c r="H13" s="8"/>
      <c r="I13" s="9" t="s">
        <v>114</v>
      </c>
      <c r="J13" s="10">
        <f>+J14+J15</f>
        <v>19428254000</v>
      </c>
      <c r="K13" s="10">
        <f t="shared" ref="K13:T13" si="7">+K14+K15</f>
        <v>0</v>
      </c>
      <c r="L13" s="10">
        <f t="shared" si="7"/>
        <v>0</v>
      </c>
      <c r="M13" s="10">
        <f t="shared" si="7"/>
        <v>19428254000</v>
      </c>
      <c r="N13" s="10">
        <f t="shared" si="7"/>
        <v>0</v>
      </c>
      <c r="O13" s="11">
        <f t="shared" si="2"/>
        <v>19428254000</v>
      </c>
      <c r="P13" s="10">
        <f t="shared" si="7"/>
        <v>18116413724.57</v>
      </c>
      <c r="Q13" s="10">
        <f t="shared" si="7"/>
        <v>1311840275.4300001</v>
      </c>
      <c r="R13" s="10">
        <f t="shared" si="7"/>
        <v>16346423971.129999</v>
      </c>
      <c r="S13" s="10">
        <f t="shared" si="7"/>
        <v>10273634416.790001</v>
      </c>
      <c r="T13" s="10">
        <f t="shared" si="7"/>
        <v>9933676218.5799999</v>
      </c>
      <c r="U13" s="15">
        <f t="shared" si="3"/>
        <v>3081830028.8700008</v>
      </c>
      <c r="V13" s="16">
        <f t="shared" si="4"/>
        <v>0.84137380390075189</v>
      </c>
      <c r="W13" s="16">
        <f t="shared" si="5"/>
        <v>0.52879864638325202</v>
      </c>
      <c r="X13" s="16">
        <f t="shared" si="6"/>
        <v>0.51130051205733673</v>
      </c>
      <c r="Y13" s="2"/>
    </row>
    <row r="14" spans="1:26" ht="36.75" customHeight="1" thickTop="1" thickBot="1" x14ac:dyDescent="0.3">
      <c r="A14" s="12" t="s">
        <v>20</v>
      </c>
      <c r="B14" s="12" t="s">
        <v>26</v>
      </c>
      <c r="C14" s="12" t="s">
        <v>21</v>
      </c>
      <c r="D14" s="12"/>
      <c r="E14" s="12"/>
      <c r="F14" s="12" t="s">
        <v>22</v>
      </c>
      <c r="G14" s="12" t="s">
        <v>23</v>
      </c>
      <c r="H14" s="12" t="s">
        <v>24</v>
      </c>
      <c r="I14" s="13" t="s">
        <v>30</v>
      </c>
      <c r="J14" s="14">
        <v>5150000</v>
      </c>
      <c r="K14" s="14">
        <v>0</v>
      </c>
      <c r="L14" s="14">
        <v>0</v>
      </c>
      <c r="M14" s="14">
        <v>5150000</v>
      </c>
      <c r="N14" s="14">
        <v>0</v>
      </c>
      <c r="O14" s="17">
        <f t="shared" si="2"/>
        <v>5150000</v>
      </c>
      <c r="P14" s="14">
        <v>3100000</v>
      </c>
      <c r="Q14" s="14">
        <v>2050000</v>
      </c>
      <c r="R14" s="14">
        <v>3100000</v>
      </c>
      <c r="S14" s="14">
        <v>3100000</v>
      </c>
      <c r="T14" s="14">
        <v>3100000</v>
      </c>
      <c r="U14" s="6">
        <f t="shared" si="3"/>
        <v>2050000</v>
      </c>
      <c r="V14" s="7">
        <f t="shared" si="4"/>
        <v>0.60194174757281549</v>
      </c>
      <c r="W14" s="7">
        <f t="shared" si="5"/>
        <v>0.60194174757281549</v>
      </c>
      <c r="X14" s="7">
        <f t="shared" si="6"/>
        <v>0.60194174757281549</v>
      </c>
      <c r="Y14" s="18"/>
      <c r="Z14" s="1"/>
    </row>
    <row r="15" spans="1:26" ht="45" customHeight="1" thickTop="1" thickBot="1" x14ac:dyDescent="0.3">
      <c r="A15" s="12" t="s">
        <v>20</v>
      </c>
      <c r="B15" s="12" t="s">
        <v>26</v>
      </c>
      <c r="C15" s="12" t="s">
        <v>26</v>
      </c>
      <c r="D15" s="12"/>
      <c r="E15" s="12"/>
      <c r="F15" s="12" t="s">
        <v>22</v>
      </c>
      <c r="G15" s="12" t="s">
        <v>23</v>
      </c>
      <c r="H15" s="12" t="s">
        <v>24</v>
      </c>
      <c r="I15" s="13" t="s">
        <v>31</v>
      </c>
      <c r="J15" s="14">
        <v>19423104000</v>
      </c>
      <c r="K15" s="14">
        <v>0</v>
      </c>
      <c r="L15" s="14">
        <v>0</v>
      </c>
      <c r="M15" s="14">
        <v>19423104000</v>
      </c>
      <c r="N15" s="14">
        <v>0</v>
      </c>
      <c r="O15" s="17">
        <f t="shared" si="2"/>
        <v>19423104000</v>
      </c>
      <c r="P15" s="14">
        <v>18113313724.57</v>
      </c>
      <c r="Q15" s="14">
        <v>1309790275.4300001</v>
      </c>
      <c r="R15" s="14">
        <v>16343323971.129999</v>
      </c>
      <c r="S15" s="14">
        <v>10270534416.790001</v>
      </c>
      <c r="T15" s="14">
        <v>9930576218.5799999</v>
      </c>
      <c r="U15" s="6">
        <f t="shared" si="3"/>
        <v>3079780028.8700008</v>
      </c>
      <c r="V15" s="7">
        <f t="shared" si="4"/>
        <v>0.84143728886639335</v>
      </c>
      <c r="W15" s="7">
        <f t="shared" si="5"/>
        <v>0.52877925262563596</v>
      </c>
      <c r="X15" s="7">
        <f t="shared" si="6"/>
        <v>0.51127647870185944</v>
      </c>
      <c r="Y15" s="18"/>
      <c r="Z15" s="1"/>
    </row>
    <row r="16" spans="1:26" ht="45" customHeight="1" thickTop="1" thickBot="1" x14ac:dyDescent="0.3">
      <c r="A16" s="8" t="s">
        <v>20</v>
      </c>
      <c r="B16" s="8"/>
      <c r="C16" s="8"/>
      <c r="D16" s="8"/>
      <c r="E16" s="8"/>
      <c r="F16" s="8"/>
      <c r="G16" s="8"/>
      <c r="H16" s="8"/>
      <c r="I16" s="9" t="s">
        <v>115</v>
      </c>
      <c r="J16" s="10">
        <f>SUM(J17:J36)</f>
        <v>307121284000</v>
      </c>
      <c r="K16" s="10">
        <f t="shared" ref="K16:T16" si="8">SUM(K17:K36)</f>
        <v>65529536000</v>
      </c>
      <c r="L16" s="10">
        <f t="shared" si="8"/>
        <v>1686000</v>
      </c>
      <c r="M16" s="10">
        <f t="shared" si="8"/>
        <v>372649134000</v>
      </c>
      <c r="N16" s="10">
        <f t="shared" si="8"/>
        <v>6000000000</v>
      </c>
      <c r="O16" s="11">
        <f t="shared" si="2"/>
        <v>366649134000</v>
      </c>
      <c r="P16" s="10">
        <f t="shared" si="8"/>
        <v>329938664821.98999</v>
      </c>
      <c r="Q16" s="10">
        <f t="shared" si="8"/>
        <v>36710469178.009995</v>
      </c>
      <c r="R16" s="10">
        <f t="shared" si="8"/>
        <v>326868717407.89001</v>
      </c>
      <c r="S16" s="10">
        <f t="shared" si="8"/>
        <v>257362622517.22998</v>
      </c>
      <c r="T16" s="10">
        <f t="shared" si="8"/>
        <v>244476381709.56</v>
      </c>
      <c r="U16" s="15">
        <f t="shared" si="3"/>
        <v>39780416592.109985</v>
      </c>
      <c r="V16" s="16">
        <f t="shared" si="4"/>
        <v>0.89150276680563501</v>
      </c>
      <c r="W16" s="16">
        <f t="shared" si="5"/>
        <v>0.70193162522846697</v>
      </c>
      <c r="X16" s="16">
        <f t="shared" si="6"/>
        <v>0.66678565156398273</v>
      </c>
      <c r="Y16" s="2"/>
    </row>
    <row r="17" spans="1:25" ht="45" customHeight="1" thickTop="1" thickBot="1" x14ac:dyDescent="0.3">
      <c r="A17" s="12" t="s">
        <v>20</v>
      </c>
      <c r="B17" s="12" t="s">
        <v>28</v>
      </c>
      <c r="C17" s="12" t="s">
        <v>21</v>
      </c>
      <c r="D17" s="12" t="s">
        <v>21</v>
      </c>
      <c r="E17" s="12" t="s">
        <v>32</v>
      </c>
      <c r="F17" s="12" t="s">
        <v>22</v>
      </c>
      <c r="G17" s="12" t="s">
        <v>23</v>
      </c>
      <c r="H17" s="12" t="s">
        <v>24</v>
      </c>
      <c r="I17" s="13" t="s">
        <v>33</v>
      </c>
      <c r="J17" s="14">
        <v>145842798000</v>
      </c>
      <c r="K17" s="14">
        <v>0</v>
      </c>
      <c r="L17" s="14">
        <v>0</v>
      </c>
      <c r="M17" s="14">
        <v>145842798000</v>
      </c>
      <c r="N17" s="14">
        <v>6000000000</v>
      </c>
      <c r="O17" s="17">
        <f t="shared" si="2"/>
        <v>139842798000</v>
      </c>
      <c r="P17" s="14">
        <v>139842798000</v>
      </c>
      <c r="Q17" s="14">
        <v>0</v>
      </c>
      <c r="R17" s="14">
        <v>139842798000</v>
      </c>
      <c r="S17" s="14">
        <v>105300000000</v>
      </c>
      <c r="T17" s="14">
        <v>93600000000</v>
      </c>
      <c r="U17" s="6">
        <f t="shared" si="3"/>
        <v>0</v>
      </c>
      <c r="V17" s="7">
        <f t="shared" si="4"/>
        <v>1</v>
      </c>
      <c r="W17" s="7">
        <f t="shared" si="5"/>
        <v>0.75298836626538324</v>
      </c>
      <c r="X17" s="7">
        <f t="shared" si="6"/>
        <v>0.6693229922358962</v>
      </c>
      <c r="Y17" s="18"/>
    </row>
    <row r="18" spans="1:25" ht="45" customHeight="1" thickTop="1" thickBot="1" x14ac:dyDescent="0.3">
      <c r="A18" s="12" t="s">
        <v>20</v>
      </c>
      <c r="B18" s="12" t="s">
        <v>28</v>
      </c>
      <c r="C18" s="12" t="s">
        <v>26</v>
      </c>
      <c r="D18" s="12" t="s">
        <v>26</v>
      </c>
      <c r="E18" s="12" t="s">
        <v>34</v>
      </c>
      <c r="F18" s="12" t="s">
        <v>22</v>
      </c>
      <c r="G18" s="12" t="s">
        <v>23</v>
      </c>
      <c r="H18" s="12" t="s">
        <v>24</v>
      </c>
      <c r="I18" s="13" t="s">
        <v>35</v>
      </c>
      <c r="J18" s="14">
        <v>48570000</v>
      </c>
      <c r="K18" s="14">
        <v>0</v>
      </c>
      <c r="L18" s="14">
        <v>0</v>
      </c>
      <c r="M18" s="14">
        <v>48570000</v>
      </c>
      <c r="N18" s="14">
        <v>0</v>
      </c>
      <c r="O18" s="17">
        <f t="shared" si="2"/>
        <v>48570000</v>
      </c>
      <c r="P18" s="14">
        <v>0</v>
      </c>
      <c r="Q18" s="14">
        <v>48570000</v>
      </c>
      <c r="R18" s="14">
        <v>0</v>
      </c>
      <c r="S18" s="14">
        <v>0</v>
      </c>
      <c r="T18" s="14">
        <v>0</v>
      </c>
      <c r="U18" s="6">
        <f t="shared" si="3"/>
        <v>48570000</v>
      </c>
      <c r="V18" s="7">
        <f t="shared" si="4"/>
        <v>0</v>
      </c>
      <c r="W18" s="7">
        <f t="shared" si="5"/>
        <v>0</v>
      </c>
      <c r="X18" s="7">
        <f t="shared" si="6"/>
        <v>0</v>
      </c>
      <c r="Y18" s="18"/>
    </row>
    <row r="19" spans="1:25" ht="45" customHeight="1" thickTop="1" thickBot="1" x14ac:dyDescent="0.3">
      <c r="A19" s="12" t="s">
        <v>20</v>
      </c>
      <c r="B19" s="12" t="s">
        <v>28</v>
      </c>
      <c r="C19" s="12" t="s">
        <v>26</v>
      </c>
      <c r="D19" s="12" t="s">
        <v>26</v>
      </c>
      <c r="E19" s="12" t="s">
        <v>36</v>
      </c>
      <c r="F19" s="12" t="s">
        <v>22</v>
      </c>
      <c r="G19" s="12" t="s">
        <v>23</v>
      </c>
      <c r="H19" s="12" t="s">
        <v>24</v>
      </c>
      <c r="I19" s="13" t="s">
        <v>37</v>
      </c>
      <c r="J19" s="14">
        <v>296000000</v>
      </c>
      <c r="K19" s="14">
        <v>0</v>
      </c>
      <c r="L19" s="14">
        <v>0</v>
      </c>
      <c r="M19" s="14">
        <v>296000000</v>
      </c>
      <c r="N19" s="14">
        <v>0</v>
      </c>
      <c r="O19" s="17">
        <f t="shared" si="2"/>
        <v>296000000</v>
      </c>
      <c r="P19" s="14">
        <v>0</v>
      </c>
      <c r="Q19" s="14">
        <v>296000000</v>
      </c>
      <c r="R19" s="14">
        <v>0</v>
      </c>
      <c r="S19" s="14">
        <v>0</v>
      </c>
      <c r="T19" s="14">
        <v>0</v>
      </c>
      <c r="U19" s="6">
        <f t="shared" si="3"/>
        <v>296000000</v>
      </c>
      <c r="V19" s="7">
        <f t="shared" si="4"/>
        <v>0</v>
      </c>
      <c r="W19" s="7">
        <f t="shared" si="5"/>
        <v>0</v>
      </c>
      <c r="X19" s="7">
        <f t="shared" si="6"/>
        <v>0</v>
      </c>
      <c r="Y19" s="18"/>
    </row>
    <row r="20" spans="1:25" ht="45" customHeight="1" thickTop="1" thickBot="1" x14ac:dyDescent="0.3">
      <c r="A20" s="12" t="s">
        <v>20</v>
      </c>
      <c r="B20" s="12" t="s">
        <v>28</v>
      </c>
      <c r="C20" s="12" t="s">
        <v>26</v>
      </c>
      <c r="D20" s="12" t="s">
        <v>26</v>
      </c>
      <c r="E20" s="12" t="s">
        <v>38</v>
      </c>
      <c r="F20" s="12" t="s">
        <v>22</v>
      </c>
      <c r="G20" s="12" t="s">
        <v>23</v>
      </c>
      <c r="H20" s="12" t="s">
        <v>24</v>
      </c>
      <c r="I20" s="13" t="s">
        <v>39</v>
      </c>
      <c r="J20" s="14">
        <v>1357267000</v>
      </c>
      <c r="K20" s="14">
        <v>0</v>
      </c>
      <c r="L20" s="14">
        <v>0</v>
      </c>
      <c r="M20" s="14">
        <v>1357267000</v>
      </c>
      <c r="N20" s="14">
        <v>0</v>
      </c>
      <c r="O20" s="17">
        <f t="shared" si="2"/>
        <v>1357267000</v>
      </c>
      <c r="P20" s="14">
        <v>1357267000</v>
      </c>
      <c r="Q20" s="14">
        <v>0</v>
      </c>
      <c r="R20" s="14">
        <v>1357267000</v>
      </c>
      <c r="S20" s="14">
        <v>0</v>
      </c>
      <c r="T20" s="14">
        <v>0</v>
      </c>
      <c r="U20" s="6">
        <f t="shared" si="3"/>
        <v>0</v>
      </c>
      <c r="V20" s="7">
        <f t="shared" si="4"/>
        <v>1</v>
      </c>
      <c r="W20" s="7">
        <f t="shared" si="5"/>
        <v>0</v>
      </c>
      <c r="X20" s="7">
        <f t="shared" si="6"/>
        <v>0</v>
      </c>
      <c r="Y20" s="18"/>
    </row>
    <row r="21" spans="1:25" ht="45" customHeight="1" thickTop="1" thickBot="1" x14ac:dyDescent="0.3">
      <c r="A21" s="12" t="s">
        <v>20</v>
      </c>
      <c r="B21" s="12" t="s">
        <v>28</v>
      </c>
      <c r="C21" s="12" t="s">
        <v>26</v>
      </c>
      <c r="D21" s="12" t="s">
        <v>26</v>
      </c>
      <c r="E21" s="12" t="s">
        <v>40</v>
      </c>
      <c r="F21" s="12" t="s">
        <v>22</v>
      </c>
      <c r="G21" s="12" t="s">
        <v>23</v>
      </c>
      <c r="H21" s="12" t="s">
        <v>24</v>
      </c>
      <c r="I21" s="13" t="s">
        <v>41</v>
      </c>
      <c r="J21" s="14">
        <v>4274604000</v>
      </c>
      <c r="K21" s="14">
        <v>0</v>
      </c>
      <c r="L21" s="14">
        <v>0</v>
      </c>
      <c r="M21" s="14">
        <v>4274604000</v>
      </c>
      <c r="N21" s="14">
        <v>0</v>
      </c>
      <c r="O21" s="17">
        <f t="shared" si="2"/>
        <v>4274604000</v>
      </c>
      <c r="P21" s="14">
        <v>4274604000</v>
      </c>
      <c r="Q21" s="14">
        <v>0</v>
      </c>
      <c r="R21" s="14">
        <v>4274604000</v>
      </c>
      <c r="S21" s="14">
        <v>4274604000</v>
      </c>
      <c r="T21" s="14">
        <v>4274604000</v>
      </c>
      <c r="U21" s="6">
        <f t="shared" si="3"/>
        <v>0</v>
      </c>
      <c r="V21" s="7">
        <f t="shared" si="4"/>
        <v>1</v>
      </c>
      <c r="W21" s="7">
        <f t="shared" si="5"/>
        <v>1</v>
      </c>
      <c r="X21" s="7">
        <f t="shared" si="6"/>
        <v>1</v>
      </c>
      <c r="Y21" s="18"/>
    </row>
    <row r="22" spans="1:25" ht="45" customHeight="1" thickTop="1" thickBot="1" x14ac:dyDescent="0.3">
      <c r="A22" s="12" t="s">
        <v>20</v>
      </c>
      <c r="B22" s="12" t="s">
        <v>28</v>
      </c>
      <c r="C22" s="12" t="s">
        <v>26</v>
      </c>
      <c r="D22" s="12" t="s">
        <v>26</v>
      </c>
      <c r="E22" s="12" t="s">
        <v>42</v>
      </c>
      <c r="F22" s="12" t="s">
        <v>22</v>
      </c>
      <c r="G22" s="12" t="s">
        <v>23</v>
      </c>
      <c r="H22" s="12" t="s">
        <v>24</v>
      </c>
      <c r="I22" s="13" t="s">
        <v>43</v>
      </c>
      <c r="J22" s="14">
        <v>1552259000</v>
      </c>
      <c r="K22" s="14">
        <v>0</v>
      </c>
      <c r="L22" s="14">
        <v>0</v>
      </c>
      <c r="M22" s="14">
        <v>1552259000</v>
      </c>
      <c r="N22" s="14">
        <v>0</v>
      </c>
      <c r="O22" s="17">
        <f t="shared" si="2"/>
        <v>1552259000</v>
      </c>
      <c r="P22" s="14">
        <v>1552259000</v>
      </c>
      <c r="Q22" s="14">
        <v>0</v>
      </c>
      <c r="R22" s="14">
        <v>1552259000</v>
      </c>
      <c r="S22" s="14">
        <v>338000000</v>
      </c>
      <c r="T22" s="14">
        <v>338000000</v>
      </c>
      <c r="U22" s="6">
        <f t="shared" si="3"/>
        <v>0</v>
      </c>
      <c r="V22" s="7">
        <f t="shared" si="4"/>
        <v>1</v>
      </c>
      <c r="W22" s="7">
        <f t="shared" si="5"/>
        <v>0.21774716719310372</v>
      </c>
      <c r="X22" s="7">
        <f t="shared" si="6"/>
        <v>0.21774716719310372</v>
      </c>
      <c r="Y22" s="18"/>
    </row>
    <row r="23" spans="1:25" ht="45" customHeight="1" thickTop="1" thickBot="1" x14ac:dyDescent="0.3">
      <c r="A23" s="12" t="s">
        <v>20</v>
      </c>
      <c r="B23" s="12" t="s">
        <v>28</v>
      </c>
      <c r="C23" s="12" t="s">
        <v>28</v>
      </c>
      <c r="D23" s="12" t="s">
        <v>21</v>
      </c>
      <c r="E23" s="12" t="s">
        <v>44</v>
      </c>
      <c r="F23" s="12" t="s">
        <v>22</v>
      </c>
      <c r="G23" s="12" t="s">
        <v>45</v>
      </c>
      <c r="H23" s="12" t="s">
        <v>24</v>
      </c>
      <c r="I23" s="13" t="s">
        <v>46</v>
      </c>
      <c r="J23" s="14">
        <v>0</v>
      </c>
      <c r="K23" s="14">
        <v>39527850000</v>
      </c>
      <c r="L23" s="14">
        <v>0</v>
      </c>
      <c r="M23" s="14">
        <v>39527850000</v>
      </c>
      <c r="N23" s="14">
        <v>0</v>
      </c>
      <c r="O23" s="17">
        <f t="shared" si="2"/>
        <v>39527850000</v>
      </c>
      <c r="P23" s="14">
        <v>39527850000</v>
      </c>
      <c r="Q23" s="14">
        <v>0</v>
      </c>
      <c r="R23" s="14">
        <v>39527850000</v>
      </c>
      <c r="S23" s="14">
        <v>10700000000</v>
      </c>
      <c r="T23" s="14">
        <v>10700000000</v>
      </c>
      <c r="U23" s="6">
        <f t="shared" si="3"/>
        <v>0</v>
      </c>
      <c r="V23" s="7">
        <f t="shared" si="4"/>
        <v>1</v>
      </c>
      <c r="W23" s="7">
        <f t="shared" si="5"/>
        <v>0.27069521868758356</v>
      </c>
      <c r="X23" s="7">
        <f t="shared" si="6"/>
        <v>0.27069521868758356</v>
      </c>
      <c r="Y23" s="18"/>
    </row>
    <row r="24" spans="1:25" ht="45" customHeight="1" thickTop="1" thickBot="1" x14ac:dyDescent="0.3">
      <c r="A24" s="12" t="s">
        <v>20</v>
      </c>
      <c r="B24" s="12" t="s">
        <v>28</v>
      </c>
      <c r="C24" s="12" t="s">
        <v>28</v>
      </c>
      <c r="D24" s="12" t="s">
        <v>47</v>
      </c>
      <c r="E24" s="12" t="s">
        <v>48</v>
      </c>
      <c r="F24" s="12" t="s">
        <v>22</v>
      </c>
      <c r="G24" s="12" t="s">
        <v>23</v>
      </c>
      <c r="H24" s="12" t="s">
        <v>24</v>
      </c>
      <c r="I24" s="13" t="s">
        <v>49</v>
      </c>
      <c r="J24" s="14">
        <v>29219509000</v>
      </c>
      <c r="K24" s="14">
        <v>26000000000</v>
      </c>
      <c r="L24" s="14">
        <v>0</v>
      </c>
      <c r="M24" s="14">
        <v>55219509000</v>
      </c>
      <c r="N24" s="14">
        <v>0</v>
      </c>
      <c r="O24" s="17">
        <f t="shared" si="2"/>
        <v>55219509000</v>
      </c>
      <c r="P24" s="14">
        <v>55219509000</v>
      </c>
      <c r="Q24" s="14">
        <v>0</v>
      </c>
      <c r="R24" s="14">
        <v>55219509000</v>
      </c>
      <c r="S24" s="14">
        <v>55219509000</v>
      </c>
      <c r="T24" s="14">
        <v>55219509000</v>
      </c>
      <c r="U24" s="6">
        <f t="shared" si="3"/>
        <v>0</v>
      </c>
      <c r="V24" s="7">
        <f t="shared" si="4"/>
        <v>1</v>
      </c>
      <c r="W24" s="7">
        <f t="shared" si="5"/>
        <v>1</v>
      </c>
      <c r="X24" s="7">
        <f t="shared" si="6"/>
        <v>1</v>
      </c>
      <c r="Y24" s="18"/>
    </row>
    <row r="25" spans="1:25" ht="45" customHeight="1" thickTop="1" thickBot="1" x14ac:dyDescent="0.3">
      <c r="A25" s="12" t="s">
        <v>20</v>
      </c>
      <c r="B25" s="12" t="s">
        <v>28</v>
      </c>
      <c r="C25" s="12" t="s">
        <v>28</v>
      </c>
      <c r="D25" s="12" t="s">
        <v>47</v>
      </c>
      <c r="E25" s="12" t="s">
        <v>48</v>
      </c>
      <c r="F25" s="12" t="s">
        <v>22</v>
      </c>
      <c r="G25" s="12" t="s">
        <v>50</v>
      </c>
      <c r="H25" s="12" t="s">
        <v>51</v>
      </c>
      <c r="I25" s="13" t="s">
        <v>49</v>
      </c>
      <c r="J25" s="14">
        <v>30586800000</v>
      </c>
      <c r="K25" s="14">
        <v>0</v>
      </c>
      <c r="L25" s="14">
        <v>0</v>
      </c>
      <c r="M25" s="14">
        <v>30586800000</v>
      </c>
      <c r="N25" s="14">
        <v>0</v>
      </c>
      <c r="O25" s="17">
        <f t="shared" si="2"/>
        <v>30586800000</v>
      </c>
      <c r="P25" s="14">
        <v>30586800000</v>
      </c>
      <c r="Q25" s="14">
        <v>0</v>
      </c>
      <c r="R25" s="14">
        <v>30586800000</v>
      </c>
      <c r="S25" s="14">
        <v>30586800000</v>
      </c>
      <c r="T25" s="14">
        <v>30586800000</v>
      </c>
      <c r="U25" s="6">
        <f t="shared" si="3"/>
        <v>0</v>
      </c>
      <c r="V25" s="7">
        <f t="shared" si="4"/>
        <v>1</v>
      </c>
      <c r="W25" s="7">
        <f t="shared" si="5"/>
        <v>1</v>
      </c>
      <c r="X25" s="7">
        <f t="shared" si="6"/>
        <v>1</v>
      </c>
      <c r="Y25" s="18"/>
    </row>
    <row r="26" spans="1:25" ht="45" customHeight="1" thickTop="1" thickBot="1" x14ac:dyDescent="0.3">
      <c r="A26" s="12" t="s">
        <v>20</v>
      </c>
      <c r="B26" s="12" t="s">
        <v>28</v>
      </c>
      <c r="C26" s="12" t="s">
        <v>28</v>
      </c>
      <c r="D26" s="12" t="s">
        <v>47</v>
      </c>
      <c r="E26" s="12" t="s">
        <v>52</v>
      </c>
      <c r="F26" s="12" t="s">
        <v>22</v>
      </c>
      <c r="G26" s="12" t="s">
        <v>23</v>
      </c>
      <c r="H26" s="12" t="s">
        <v>24</v>
      </c>
      <c r="I26" s="13" t="s">
        <v>53</v>
      </c>
      <c r="J26" s="14">
        <v>5000000000</v>
      </c>
      <c r="K26" s="14">
        <v>0</v>
      </c>
      <c r="L26" s="14">
        <v>0</v>
      </c>
      <c r="M26" s="14">
        <v>5000000000</v>
      </c>
      <c r="N26" s="14">
        <v>0</v>
      </c>
      <c r="O26" s="17">
        <f t="shared" si="2"/>
        <v>5000000000</v>
      </c>
      <c r="P26" s="14">
        <v>5000000000</v>
      </c>
      <c r="Q26" s="14">
        <v>0</v>
      </c>
      <c r="R26" s="14">
        <v>5000000000</v>
      </c>
      <c r="S26" s="14">
        <v>3750000001.3400002</v>
      </c>
      <c r="T26" s="14">
        <v>3333333334.6700001</v>
      </c>
      <c r="U26" s="6">
        <f t="shared" si="3"/>
        <v>0</v>
      </c>
      <c r="V26" s="7">
        <f t="shared" si="4"/>
        <v>1</v>
      </c>
      <c r="W26" s="7">
        <f t="shared" si="5"/>
        <v>0.75000000026800007</v>
      </c>
      <c r="X26" s="7">
        <f t="shared" si="6"/>
        <v>0.66666666693400001</v>
      </c>
      <c r="Y26" s="18"/>
    </row>
    <row r="27" spans="1:25" ht="45" customHeight="1" thickTop="1" thickBot="1" x14ac:dyDescent="0.3">
      <c r="A27" s="12" t="s">
        <v>20</v>
      </c>
      <c r="B27" s="12" t="s">
        <v>28</v>
      </c>
      <c r="C27" s="12" t="s">
        <v>47</v>
      </c>
      <c r="D27" s="12" t="s">
        <v>26</v>
      </c>
      <c r="E27" s="12" t="s">
        <v>54</v>
      </c>
      <c r="F27" s="12" t="s">
        <v>22</v>
      </c>
      <c r="G27" s="12" t="s">
        <v>23</v>
      </c>
      <c r="H27" s="12" t="s">
        <v>24</v>
      </c>
      <c r="I27" s="13" t="s">
        <v>55</v>
      </c>
      <c r="J27" s="14">
        <v>606643000</v>
      </c>
      <c r="K27" s="14">
        <v>0</v>
      </c>
      <c r="L27" s="14">
        <v>1686000</v>
      </c>
      <c r="M27" s="14">
        <v>604957000</v>
      </c>
      <c r="N27" s="14">
        <v>0</v>
      </c>
      <c r="O27" s="17">
        <f t="shared" si="2"/>
        <v>604957000</v>
      </c>
      <c r="P27" s="14">
        <v>94985546</v>
      </c>
      <c r="Q27" s="14">
        <v>509971454</v>
      </c>
      <c r="R27" s="14">
        <v>94985546</v>
      </c>
      <c r="S27" s="14">
        <v>94848480</v>
      </c>
      <c r="T27" s="14">
        <v>94848480</v>
      </c>
      <c r="U27" s="6">
        <f t="shared" si="3"/>
        <v>509971454</v>
      </c>
      <c r="V27" s="7">
        <f t="shared" si="4"/>
        <v>0.15701206201432499</v>
      </c>
      <c r="W27" s="7">
        <f t="shared" si="5"/>
        <v>0.15678549053899699</v>
      </c>
      <c r="X27" s="7">
        <f t="shared" si="6"/>
        <v>0.15678549053899699</v>
      </c>
      <c r="Y27" s="18"/>
    </row>
    <row r="28" spans="1:25" ht="45" customHeight="1" thickTop="1" thickBot="1" x14ac:dyDescent="0.3">
      <c r="A28" s="12" t="s">
        <v>20</v>
      </c>
      <c r="B28" s="12" t="s">
        <v>28</v>
      </c>
      <c r="C28" s="12" t="s">
        <v>47</v>
      </c>
      <c r="D28" s="12" t="s">
        <v>26</v>
      </c>
      <c r="E28" s="12" t="s">
        <v>56</v>
      </c>
      <c r="F28" s="12" t="s">
        <v>22</v>
      </c>
      <c r="G28" s="12" t="s">
        <v>23</v>
      </c>
      <c r="H28" s="12" t="s">
        <v>24</v>
      </c>
      <c r="I28" s="13" t="s">
        <v>57</v>
      </c>
      <c r="J28" s="14">
        <v>2238411000</v>
      </c>
      <c r="K28" s="14">
        <v>0</v>
      </c>
      <c r="L28" s="14">
        <v>0</v>
      </c>
      <c r="M28" s="14">
        <v>2238411000</v>
      </c>
      <c r="N28" s="14">
        <v>0</v>
      </c>
      <c r="O28" s="17">
        <f t="shared" si="2"/>
        <v>2238411000</v>
      </c>
      <c r="P28" s="14">
        <v>902584125</v>
      </c>
      <c r="Q28" s="14">
        <v>1335826875</v>
      </c>
      <c r="R28" s="14">
        <v>896316125</v>
      </c>
      <c r="S28" s="14">
        <v>896316125</v>
      </c>
      <c r="T28" s="14">
        <v>896316125</v>
      </c>
      <c r="U28" s="6">
        <f t="shared" si="3"/>
        <v>1342094875</v>
      </c>
      <c r="V28" s="7">
        <f t="shared" si="4"/>
        <v>0.40042517884338491</v>
      </c>
      <c r="W28" s="7">
        <f t="shared" si="5"/>
        <v>0.40042517884338491</v>
      </c>
      <c r="X28" s="7">
        <f t="shared" si="6"/>
        <v>0.40042517884338491</v>
      </c>
      <c r="Y28" s="18"/>
    </row>
    <row r="29" spans="1:25" ht="45" customHeight="1" thickTop="1" thickBot="1" x14ac:dyDescent="0.3">
      <c r="A29" s="12" t="s">
        <v>20</v>
      </c>
      <c r="B29" s="12" t="s">
        <v>28</v>
      </c>
      <c r="C29" s="12" t="s">
        <v>47</v>
      </c>
      <c r="D29" s="12" t="s">
        <v>26</v>
      </c>
      <c r="E29" s="12" t="s">
        <v>58</v>
      </c>
      <c r="F29" s="12" t="s">
        <v>22</v>
      </c>
      <c r="G29" s="12" t="s">
        <v>23</v>
      </c>
      <c r="H29" s="12" t="s">
        <v>24</v>
      </c>
      <c r="I29" s="13" t="s">
        <v>59</v>
      </c>
      <c r="J29" s="14">
        <v>259437000</v>
      </c>
      <c r="K29" s="14">
        <v>0</v>
      </c>
      <c r="L29" s="14">
        <v>0</v>
      </c>
      <c r="M29" s="14">
        <v>259437000</v>
      </c>
      <c r="N29" s="14">
        <v>0</v>
      </c>
      <c r="O29" s="17">
        <f t="shared" si="2"/>
        <v>259437000</v>
      </c>
      <c r="P29" s="14">
        <v>259437000</v>
      </c>
      <c r="Q29" s="14">
        <v>0</v>
      </c>
      <c r="R29" s="14">
        <v>69771285.900000006</v>
      </c>
      <c r="S29" s="14">
        <v>60325821.899999999</v>
      </c>
      <c r="T29" s="14">
        <v>60325821.899999999</v>
      </c>
      <c r="U29" s="6">
        <f t="shared" si="3"/>
        <v>189665714.09999999</v>
      </c>
      <c r="V29" s="7">
        <f t="shared" si="4"/>
        <v>0.26893344395749258</v>
      </c>
      <c r="W29" s="7">
        <f t="shared" si="5"/>
        <v>0.23252589992946263</v>
      </c>
      <c r="X29" s="7">
        <f t="shared" si="6"/>
        <v>0.23252589992946263</v>
      </c>
      <c r="Y29" s="18"/>
    </row>
    <row r="30" spans="1:25" ht="45" customHeight="1" thickTop="1" thickBot="1" x14ac:dyDescent="0.3">
      <c r="A30" s="12" t="s">
        <v>20</v>
      </c>
      <c r="B30" s="12" t="s">
        <v>28</v>
      </c>
      <c r="C30" s="12" t="s">
        <v>47</v>
      </c>
      <c r="D30" s="12" t="s">
        <v>26</v>
      </c>
      <c r="E30" s="12" t="s">
        <v>60</v>
      </c>
      <c r="F30" s="12" t="s">
        <v>22</v>
      </c>
      <c r="G30" s="12" t="s">
        <v>23</v>
      </c>
      <c r="H30" s="12" t="s">
        <v>24</v>
      </c>
      <c r="I30" s="13" t="s">
        <v>61</v>
      </c>
      <c r="J30" s="14">
        <v>0</v>
      </c>
      <c r="K30" s="14">
        <v>1686000</v>
      </c>
      <c r="L30" s="14">
        <v>0</v>
      </c>
      <c r="M30" s="14">
        <v>1686000</v>
      </c>
      <c r="N30" s="14">
        <v>0</v>
      </c>
      <c r="O30" s="17">
        <f t="shared" si="2"/>
        <v>1686000</v>
      </c>
      <c r="P30" s="14">
        <v>1125900</v>
      </c>
      <c r="Q30" s="14">
        <v>560100</v>
      </c>
      <c r="R30" s="14">
        <v>1125900</v>
      </c>
      <c r="S30" s="14">
        <v>1125900</v>
      </c>
      <c r="T30" s="14">
        <v>1125900</v>
      </c>
      <c r="U30" s="6">
        <f t="shared" si="3"/>
        <v>560100</v>
      </c>
      <c r="V30" s="7">
        <f t="shared" si="4"/>
        <v>0.66779359430604979</v>
      </c>
      <c r="W30" s="7">
        <f t="shared" si="5"/>
        <v>0.66779359430604979</v>
      </c>
      <c r="X30" s="7">
        <f t="shared" si="6"/>
        <v>0.66779359430604979</v>
      </c>
      <c r="Y30" s="18"/>
    </row>
    <row r="31" spans="1:25" ht="45" customHeight="1" thickTop="1" thickBot="1" x14ac:dyDescent="0.3">
      <c r="A31" s="12" t="s">
        <v>20</v>
      </c>
      <c r="B31" s="12" t="s">
        <v>28</v>
      </c>
      <c r="C31" s="12" t="s">
        <v>47</v>
      </c>
      <c r="D31" s="12" t="s">
        <v>26</v>
      </c>
      <c r="E31" s="12" t="s">
        <v>62</v>
      </c>
      <c r="F31" s="12" t="s">
        <v>22</v>
      </c>
      <c r="G31" s="12" t="s">
        <v>23</v>
      </c>
      <c r="H31" s="12" t="s">
        <v>24</v>
      </c>
      <c r="I31" s="13" t="s">
        <v>63</v>
      </c>
      <c r="J31" s="14">
        <v>30394380000</v>
      </c>
      <c r="K31" s="14">
        <v>0</v>
      </c>
      <c r="L31" s="14">
        <v>0</v>
      </c>
      <c r="M31" s="14">
        <v>30394380000</v>
      </c>
      <c r="N31" s="14">
        <v>0</v>
      </c>
      <c r="O31" s="17">
        <f t="shared" si="2"/>
        <v>30394380000</v>
      </c>
      <c r="P31" s="14">
        <v>12964468256.99</v>
      </c>
      <c r="Q31" s="14">
        <v>17429911743.009998</v>
      </c>
      <c r="R31" s="14">
        <v>12881923202.99</v>
      </c>
      <c r="S31" s="14">
        <v>12873145172.99</v>
      </c>
      <c r="T31" s="14">
        <v>12873139663.99</v>
      </c>
      <c r="U31" s="6">
        <f t="shared" si="3"/>
        <v>17512456797.010002</v>
      </c>
      <c r="V31" s="7">
        <f t="shared" si="4"/>
        <v>0.42382582579378159</v>
      </c>
      <c r="W31" s="7">
        <f t="shared" si="5"/>
        <v>0.4235370214161302</v>
      </c>
      <c r="X31" s="7">
        <f t="shared" si="6"/>
        <v>0.42353684016551746</v>
      </c>
      <c r="Y31" s="18"/>
    </row>
    <row r="32" spans="1:25" ht="45" customHeight="1" thickTop="1" thickBot="1" x14ac:dyDescent="0.3">
      <c r="A32" s="12" t="s">
        <v>20</v>
      </c>
      <c r="B32" s="12" t="s">
        <v>28</v>
      </c>
      <c r="C32" s="12" t="s">
        <v>47</v>
      </c>
      <c r="D32" s="12" t="s">
        <v>26</v>
      </c>
      <c r="E32" s="12" t="s">
        <v>64</v>
      </c>
      <c r="F32" s="12" t="s">
        <v>22</v>
      </c>
      <c r="G32" s="12" t="s">
        <v>23</v>
      </c>
      <c r="H32" s="12" t="s">
        <v>24</v>
      </c>
      <c r="I32" s="13" t="s">
        <v>65</v>
      </c>
      <c r="J32" s="14">
        <v>44701855000</v>
      </c>
      <c r="K32" s="14">
        <v>0</v>
      </c>
      <c r="L32" s="14">
        <v>0</v>
      </c>
      <c r="M32" s="14">
        <v>44701855000</v>
      </c>
      <c r="N32" s="14">
        <v>0</v>
      </c>
      <c r="O32" s="17">
        <f t="shared" si="2"/>
        <v>44701855000</v>
      </c>
      <c r="P32" s="14">
        <v>27924257955</v>
      </c>
      <c r="Q32" s="14">
        <v>16777597045</v>
      </c>
      <c r="R32" s="14">
        <v>25132789309</v>
      </c>
      <c r="S32" s="14">
        <v>25132789309</v>
      </c>
      <c r="T32" s="14">
        <v>25132789309</v>
      </c>
      <c r="U32" s="6">
        <f t="shared" si="3"/>
        <v>19569065691</v>
      </c>
      <c r="V32" s="7">
        <f t="shared" si="4"/>
        <v>0.56223146240799182</v>
      </c>
      <c r="W32" s="7">
        <f t="shared" si="5"/>
        <v>0.56223146240799182</v>
      </c>
      <c r="X32" s="7">
        <f t="shared" si="6"/>
        <v>0.56223146240799182</v>
      </c>
      <c r="Y32" s="18"/>
    </row>
    <row r="33" spans="1:26" ht="45" customHeight="1" thickTop="1" thickBot="1" x14ac:dyDescent="0.3">
      <c r="A33" s="12" t="s">
        <v>20</v>
      </c>
      <c r="B33" s="12" t="s">
        <v>28</v>
      </c>
      <c r="C33" s="12" t="s">
        <v>23</v>
      </c>
      <c r="D33" s="12" t="s">
        <v>21</v>
      </c>
      <c r="E33" s="12" t="s">
        <v>32</v>
      </c>
      <c r="F33" s="12" t="s">
        <v>22</v>
      </c>
      <c r="G33" s="12" t="s">
        <v>23</v>
      </c>
      <c r="H33" s="12" t="s">
        <v>24</v>
      </c>
      <c r="I33" s="13" t="s">
        <v>66</v>
      </c>
      <c r="J33" s="14">
        <v>157500000</v>
      </c>
      <c r="K33" s="14">
        <v>0</v>
      </c>
      <c r="L33" s="14">
        <v>0</v>
      </c>
      <c r="M33" s="14">
        <v>157500000</v>
      </c>
      <c r="N33" s="14">
        <v>0</v>
      </c>
      <c r="O33" s="17">
        <f t="shared" si="2"/>
        <v>157500000</v>
      </c>
      <c r="P33" s="14">
        <v>1294039</v>
      </c>
      <c r="Q33" s="14">
        <v>156205961</v>
      </c>
      <c r="R33" s="14">
        <v>1294039</v>
      </c>
      <c r="S33" s="14">
        <v>1294039</v>
      </c>
      <c r="T33" s="14">
        <v>1294039</v>
      </c>
      <c r="U33" s="6">
        <f t="shared" si="3"/>
        <v>156205961</v>
      </c>
      <c r="V33" s="7">
        <f t="shared" si="4"/>
        <v>8.2161206349206355E-3</v>
      </c>
      <c r="W33" s="7">
        <f t="shared" si="5"/>
        <v>8.2161206349206355E-3</v>
      </c>
      <c r="X33" s="7">
        <f t="shared" si="6"/>
        <v>8.2161206349206355E-3</v>
      </c>
      <c r="Y33" s="18"/>
    </row>
    <row r="34" spans="1:26" ht="45" customHeight="1" thickTop="1" thickBot="1" x14ac:dyDescent="0.3">
      <c r="A34" s="12" t="s">
        <v>20</v>
      </c>
      <c r="B34" s="12" t="s">
        <v>28</v>
      </c>
      <c r="C34" s="12" t="s">
        <v>23</v>
      </c>
      <c r="D34" s="12" t="s">
        <v>21</v>
      </c>
      <c r="E34" s="12" t="s">
        <v>54</v>
      </c>
      <c r="F34" s="12" t="s">
        <v>22</v>
      </c>
      <c r="G34" s="12" t="s">
        <v>23</v>
      </c>
      <c r="H34" s="12" t="s">
        <v>24</v>
      </c>
      <c r="I34" s="13" t="s">
        <v>67</v>
      </c>
      <c r="J34" s="14">
        <v>100826000</v>
      </c>
      <c r="K34" s="14">
        <v>0</v>
      </c>
      <c r="L34" s="14">
        <v>0</v>
      </c>
      <c r="M34" s="14">
        <v>100826000</v>
      </c>
      <c r="N34" s="14">
        <v>0</v>
      </c>
      <c r="O34" s="17">
        <f t="shared" si="2"/>
        <v>100826000</v>
      </c>
      <c r="P34" s="14">
        <v>0</v>
      </c>
      <c r="Q34" s="14">
        <v>100826000</v>
      </c>
      <c r="R34" s="14">
        <v>0</v>
      </c>
      <c r="S34" s="14">
        <v>0</v>
      </c>
      <c r="T34" s="14">
        <v>0</v>
      </c>
      <c r="U34" s="6">
        <f t="shared" si="3"/>
        <v>100826000</v>
      </c>
      <c r="V34" s="7">
        <f t="shared" si="4"/>
        <v>0</v>
      </c>
      <c r="W34" s="7">
        <f t="shared" si="5"/>
        <v>0</v>
      </c>
      <c r="X34" s="7">
        <f t="shared" si="6"/>
        <v>0</v>
      </c>
      <c r="Y34" s="18"/>
    </row>
    <row r="35" spans="1:26" ht="36" customHeight="1" thickTop="1" thickBot="1" x14ac:dyDescent="0.3">
      <c r="A35" s="12" t="s">
        <v>20</v>
      </c>
      <c r="B35" s="12" t="s">
        <v>28</v>
      </c>
      <c r="C35" s="12" t="s">
        <v>50</v>
      </c>
      <c r="D35" s="12" t="s">
        <v>68</v>
      </c>
      <c r="E35" s="12" t="s">
        <v>32</v>
      </c>
      <c r="F35" s="12" t="s">
        <v>22</v>
      </c>
      <c r="G35" s="12" t="s">
        <v>23</v>
      </c>
      <c r="H35" s="12" t="s">
        <v>24</v>
      </c>
      <c r="I35" s="13" t="s">
        <v>69</v>
      </c>
      <c r="J35" s="14">
        <v>10429425000</v>
      </c>
      <c r="K35" s="14">
        <v>0</v>
      </c>
      <c r="L35" s="14">
        <v>0</v>
      </c>
      <c r="M35" s="14">
        <v>10429425000</v>
      </c>
      <c r="N35" s="14">
        <v>0</v>
      </c>
      <c r="O35" s="17">
        <f t="shared" si="2"/>
        <v>10429425000</v>
      </c>
      <c r="P35" s="14">
        <v>10429425000</v>
      </c>
      <c r="Q35" s="14">
        <v>0</v>
      </c>
      <c r="R35" s="14">
        <v>10429425000</v>
      </c>
      <c r="S35" s="14">
        <v>8133864668</v>
      </c>
      <c r="T35" s="14">
        <v>7364296036</v>
      </c>
      <c r="U35" s="6">
        <f t="shared" si="3"/>
        <v>0</v>
      </c>
      <c r="V35" s="7">
        <f t="shared" si="4"/>
        <v>1</v>
      </c>
      <c r="W35" s="7">
        <f t="shared" si="5"/>
        <v>0.77989579176224955</v>
      </c>
      <c r="X35" s="7">
        <f t="shared" si="6"/>
        <v>0.70610757889337139</v>
      </c>
      <c r="Y35" s="18"/>
    </row>
    <row r="36" spans="1:26" ht="35.25" customHeight="1" thickTop="1" thickBot="1" x14ac:dyDescent="0.3">
      <c r="A36" s="12" t="s">
        <v>20</v>
      </c>
      <c r="B36" s="12" t="s">
        <v>28</v>
      </c>
      <c r="C36" s="12" t="s">
        <v>50</v>
      </c>
      <c r="D36" s="12" t="s">
        <v>68</v>
      </c>
      <c r="E36" s="12" t="s">
        <v>32</v>
      </c>
      <c r="F36" s="12" t="s">
        <v>22</v>
      </c>
      <c r="G36" s="12" t="s">
        <v>50</v>
      </c>
      <c r="H36" s="12" t="s">
        <v>51</v>
      </c>
      <c r="I36" s="13" t="s">
        <v>69</v>
      </c>
      <c r="J36" s="14">
        <v>55000000</v>
      </c>
      <c r="K36" s="14">
        <v>0</v>
      </c>
      <c r="L36" s="14">
        <v>0</v>
      </c>
      <c r="M36" s="14">
        <v>55000000</v>
      </c>
      <c r="N36" s="14">
        <v>0</v>
      </c>
      <c r="O36" s="17">
        <f t="shared" si="2"/>
        <v>55000000</v>
      </c>
      <c r="P36" s="14">
        <v>0</v>
      </c>
      <c r="Q36" s="14">
        <v>55000000</v>
      </c>
      <c r="R36" s="14">
        <v>0</v>
      </c>
      <c r="S36" s="14">
        <v>0</v>
      </c>
      <c r="T36" s="14">
        <v>0</v>
      </c>
      <c r="U36" s="6">
        <f t="shared" si="3"/>
        <v>55000000</v>
      </c>
      <c r="V36" s="7">
        <f t="shared" si="4"/>
        <v>0</v>
      </c>
      <c r="W36" s="7">
        <f t="shared" si="5"/>
        <v>0</v>
      </c>
      <c r="X36" s="7">
        <f t="shared" si="6"/>
        <v>0</v>
      </c>
      <c r="Y36" s="18"/>
    </row>
    <row r="37" spans="1:26" ht="34.5" customHeight="1" thickTop="1" thickBot="1" x14ac:dyDescent="0.3">
      <c r="A37" s="8" t="s">
        <v>20</v>
      </c>
      <c r="B37" s="8"/>
      <c r="C37" s="8"/>
      <c r="D37" s="8"/>
      <c r="E37" s="8"/>
      <c r="F37" s="8"/>
      <c r="G37" s="8"/>
      <c r="H37" s="8"/>
      <c r="I37" s="9" t="s">
        <v>120</v>
      </c>
      <c r="J37" s="10">
        <f>+J38+J39</f>
        <v>12457067000</v>
      </c>
      <c r="K37" s="10">
        <f t="shared" ref="K37:T37" si="9">+K38+K39</f>
        <v>0</v>
      </c>
      <c r="L37" s="10">
        <f t="shared" si="9"/>
        <v>0</v>
      </c>
      <c r="M37" s="10">
        <f t="shared" si="9"/>
        <v>12457067000</v>
      </c>
      <c r="N37" s="10">
        <f t="shared" si="9"/>
        <v>0</v>
      </c>
      <c r="O37" s="11">
        <f t="shared" si="2"/>
        <v>12457067000</v>
      </c>
      <c r="P37" s="10">
        <f t="shared" si="9"/>
        <v>11572278950</v>
      </c>
      <c r="Q37" s="10">
        <f t="shared" si="9"/>
        <v>884788050</v>
      </c>
      <c r="R37" s="10">
        <f t="shared" si="9"/>
        <v>11572103961</v>
      </c>
      <c r="S37" s="10">
        <f t="shared" si="9"/>
        <v>11571851700</v>
      </c>
      <c r="T37" s="10">
        <f t="shared" si="9"/>
        <v>11571851700</v>
      </c>
      <c r="U37" s="15">
        <f t="shared" si="3"/>
        <v>884963039</v>
      </c>
      <c r="V37" s="16">
        <f t="shared" si="4"/>
        <v>0.92895895647025095</v>
      </c>
      <c r="W37" s="16">
        <f t="shared" si="5"/>
        <v>0.928938706037304</v>
      </c>
      <c r="X37" s="16">
        <f t="shared" si="6"/>
        <v>0.928938706037304</v>
      </c>
      <c r="Y37" s="2"/>
    </row>
    <row r="38" spans="1:26" ht="30" customHeight="1" thickTop="1" thickBot="1" x14ac:dyDescent="0.3">
      <c r="A38" s="12" t="s">
        <v>20</v>
      </c>
      <c r="B38" s="12" t="s">
        <v>70</v>
      </c>
      <c r="C38" s="12" t="s">
        <v>21</v>
      </c>
      <c r="D38" s="12"/>
      <c r="E38" s="12"/>
      <c r="F38" s="12" t="s">
        <v>22</v>
      </c>
      <c r="G38" s="12" t="s">
        <v>23</v>
      </c>
      <c r="H38" s="12" t="s">
        <v>24</v>
      </c>
      <c r="I38" s="13" t="s">
        <v>71</v>
      </c>
      <c r="J38" s="14">
        <v>11580199000</v>
      </c>
      <c r="K38" s="14">
        <v>0</v>
      </c>
      <c r="L38" s="14">
        <v>0</v>
      </c>
      <c r="M38" s="14">
        <v>11580199000</v>
      </c>
      <c r="N38" s="14">
        <v>0</v>
      </c>
      <c r="O38" s="17">
        <f t="shared" si="2"/>
        <v>11580199000</v>
      </c>
      <c r="P38" s="14">
        <v>11572278950</v>
      </c>
      <c r="Q38" s="14">
        <v>7920050</v>
      </c>
      <c r="R38" s="14">
        <v>11572103961</v>
      </c>
      <c r="S38" s="14">
        <v>11571851700</v>
      </c>
      <c r="T38" s="14">
        <v>11571851700</v>
      </c>
      <c r="U38" s="6">
        <f t="shared" si="3"/>
        <v>8095039</v>
      </c>
      <c r="V38" s="7">
        <f t="shared" si="4"/>
        <v>0.99930095855865686</v>
      </c>
      <c r="W38" s="7">
        <f t="shared" si="5"/>
        <v>0.99927917473611638</v>
      </c>
      <c r="X38" s="7">
        <f t="shared" si="6"/>
        <v>0.99927917473611638</v>
      </c>
      <c r="Y38" s="18"/>
      <c r="Z38" s="1"/>
    </row>
    <row r="39" spans="1:26" ht="24" thickTop="1" thickBot="1" x14ac:dyDescent="0.3">
      <c r="A39" s="12" t="s">
        <v>20</v>
      </c>
      <c r="B39" s="12" t="s">
        <v>70</v>
      </c>
      <c r="C39" s="12" t="s">
        <v>47</v>
      </c>
      <c r="D39" s="12" t="s">
        <v>21</v>
      </c>
      <c r="E39" s="12"/>
      <c r="F39" s="12" t="s">
        <v>22</v>
      </c>
      <c r="G39" s="12" t="s">
        <v>50</v>
      </c>
      <c r="H39" s="12" t="s">
        <v>51</v>
      </c>
      <c r="I39" s="13" t="s">
        <v>72</v>
      </c>
      <c r="J39" s="14">
        <v>876868000</v>
      </c>
      <c r="K39" s="14">
        <v>0</v>
      </c>
      <c r="L39" s="14">
        <v>0</v>
      </c>
      <c r="M39" s="14">
        <v>876868000</v>
      </c>
      <c r="N39" s="14">
        <v>0</v>
      </c>
      <c r="O39" s="17">
        <f t="shared" si="2"/>
        <v>876868000</v>
      </c>
      <c r="P39" s="14">
        <v>0</v>
      </c>
      <c r="Q39" s="14">
        <v>876868000</v>
      </c>
      <c r="R39" s="14">
        <v>0</v>
      </c>
      <c r="S39" s="14">
        <v>0</v>
      </c>
      <c r="T39" s="14">
        <v>0</v>
      </c>
      <c r="U39" s="6">
        <f t="shared" si="3"/>
        <v>876868000</v>
      </c>
      <c r="V39" s="7">
        <f t="shared" si="4"/>
        <v>0</v>
      </c>
      <c r="W39" s="7">
        <f t="shared" si="5"/>
        <v>0</v>
      </c>
      <c r="X39" s="7">
        <f t="shared" si="6"/>
        <v>0</v>
      </c>
      <c r="Y39" s="18"/>
      <c r="Z39" s="1"/>
    </row>
    <row r="40" spans="1:26" ht="37.5" customHeight="1" thickTop="1" thickBot="1" x14ac:dyDescent="0.3">
      <c r="A40" s="8" t="s">
        <v>73</v>
      </c>
      <c r="B40" s="8"/>
      <c r="C40" s="8"/>
      <c r="D40" s="8"/>
      <c r="E40" s="8"/>
      <c r="F40" s="8"/>
      <c r="G40" s="8"/>
      <c r="H40" s="8"/>
      <c r="I40" s="9" t="s">
        <v>116</v>
      </c>
      <c r="J40" s="10">
        <f>SUM(J41:J59)</f>
        <v>216446598093</v>
      </c>
      <c r="K40" s="10">
        <f>SUM(K41:K59)</f>
        <v>23780476336</v>
      </c>
      <c r="L40" s="10">
        <f>SUM(L41:L59)</f>
        <v>0</v>
      </c>
      <c r="M40" s="10">
        <f>SUM(M41:M59)</f>
        <v>240227074429</v>
      </c>
      <c r="N40" s="10">
        <f>SUM(N41:N59)</f>
        <v>68191739968</v>
      </c>
      <c r="O40" s="11">
        <f t="shared" si="2"/>
        <v>172035334461</v>
      </c>
      <c r="P40" s="10">
        <f>SUM(P41:P59)</f>
        <v>159014138789.50003</v>
      </c>
      <c r="Q40" s="10">
        <f>SUM(Q41:Q59)</f>
        <v>13021195671.499998</v>
      </c>
      <c r="R40" s="10">
        <f>SUM(R41:R59)</f>
        <v>142929592555.85001</v>
      </c>
      <c r="S40" s="10">
        <f>SUM(S41:S59)</f>
        <v>21648683272.850002</v>
      </c>
      <c r="T40" s="10">
        <f>SUM(T41:T59)</f>
        <v>20941968454.850002</v>
      </c>
      <c r="U40" s="15">
        <f t="shared" si="3"/>
        <v>29105741905.149994</v>
      </c>
      <c r="V40" s="16">
        <f t="shared" si="4"/>
        <v>0.83081532641918865</v>
      </c>
      <c r="W40" s="16">
        <f t="shared" si="5"/>
        <v>0.12583858624553496</v>
      </c>
      <c r="X40" s="16">
        <f t="shared" si="6"/>
        <v>0.12173062307497938</v>
      </c>
      <c r="Y40" s="2"/>
    </row>
    <row r="41" spans="1:26" ht="80.25" thickTop="1" thickBot="1" x14ac:dyDescent="0.3">
      <c r="A41" s="12" t="s">
        <v>73</v>
      </c>
      <c r="B41" s="12" t="s">
        <v>74</v>
      </c>
      <c r="C41" s="12" t="s">
        <v>75</v>
      </c>
      <c r="D41" s="12" t="s">
        <v>76</v>
      </c>
      <c r="E41" s="12"/>
      <c r="F41" s="12" t="s">
        <v>22</v>
      </c>
      <c r="G41" s="12" t="s">
        <v>50</v>
      </c>
      <c r="H41" s="12" t="s">
        <v>24</v>
      </c>
      <c r="I41" s="13" t="s">
        <v>77</v>
      </c>
      <c r="J41" s="14">
        <v>4000000000</v>
      </c>
      <c r="K41" s="14">
        <v>0</v>
      </c>
      <c r="L41" s="14">
        <v>0</v>
      </c>
      <c r="M41" s="14">
        <v>4000000000</v>
      </c>
      <c r="N41" s="14">
        <v>0</v>
      </c>
      <c r="O41" s="17">
        <f t="shared" si="2"/>
        <v>4000000000</v>
      </c>
      <c r="P41" s="14">
        <v>3063260562.6999998</v>
      </c>
      <c r="Q41" s="14">
        <v>936739437.29999995</v>
      </c>
      <c r="R41" s="14">
        <v>2254325634.6999998</v>
      </c>
      <c r="S41" s="14">
        <v>1233064141.7</v>
      </c>
      <c r="T41" s="14">
        <v>1154459281.7</v>
      </c>
      <c r="U41" s="6">
        <f t="shared" si="3"/>
        <v>1745674365.3000002</v>
      </c>
      <c r="V41" s="7">
        <f t="shared" si="4"/>
        <v>0.56358140867499995</v>
      </c>
      <c r="W41" s="7">
        <f t="shared" si="5"/>
        <v>0.30826603542500003</v>
      </c>
      <c r="X41" s="7">
        <f t="shared" si="6"/>
        <v>0.28861482042500003</v>
      </c>
      <c r="Y41" s="2"/>
    </row>
    <row r="42" spans="1:26" ht="80.25" thickTop="1" thickBot="1" x14ac:dyDescent="0.3">
      <c r="A42" s="12" t="s">
        <v>73</v>
      </c>
      <c r="B42" s="12" t="s">
        <v>74</v>
      </c>
      <c r="C42" s="12" t="s">
        <v>75</v>
      </c>
      <c r="D42" s="12" t="s">
        <v>76</v>
      </c>
      <c r="E42" s="12"/>
      <c r="F42" s="12" t="s">
        <v>22</v>
      </c>
      <c r="G42" s="12" t="s">
        <v>78</v>
      </c>
      <c r="H42" s="12" t="s">
        <v>24</v>
      </c>
      <c r="I42" s="13" t="s">
        <v>77</v>
      </c>
      <c r="J42" s="14">
        <v>8570800000</v>
      </c>
      <c r="K42" s="14">
        <v>0</v>
      </c>
      <c r="L42" s="14">
        <v>0</v>
      </c>
      <c r="M42" s="14">
        <v>8570800000</v>
      </c>
      <c r="N42" s="14">
        <v>0</v>
      </c>
      <c r="O42" s="17">
        <f t="shared" si="2"/>
        <v>8570800000</v>
      </c>
      <c r="P42" s="14">
        <v>8570800000</v>
      </c>
      <c r="Q42" s="14">
        <v>0</v>
      </c>
      <c r="R42" s="14">
        <v>8570800000</v>
      </c>
      <c r="S42" s="14">
        <v>1578435000</v>
      </c>
      <c r="T42" s="14">
        <v>1578435000</v>
      </c>
      <c r="U42" s="6">
        <f t="shared" si="3"/>
        <v>0</v>
      </c>
      <c r="V42" s="7">
        <f t="shared" si="4"/>
        <v>1</v>
      </c>
      <c r="W42" s="7">
        <f t="shared" si="5"/>
        <v>0.18416425537872777</v>
      </c>
      <c r="X42" s="7">
        <f t="shared" si="6"/>
        <v>0.18416425537872777</v>
      </c>
      <c r="Y42" s="2"/>
    </row>
    <row r="43" spans="1:26" ht="46.5" thickTop="1" thickBot="1" x14ac:dyDescent="0.3">
      <c r="A43" s="12" t="s">
        <v>73</v>
      </c>
      <c r="B43" s="12" t="s">
        <v>79</v>
      </c>
      <c r="C43" s="12" t="s">
        <v>75</v>
      </c>
      <c r="D43" s="12" t="s">
        <v>80</v>
      </c>
      <c r="E43" s="12" t="s">
        <v>0</v>
      </c>
      <c r="F43" s="12" t="s">
        <v>22</v>
      </c>
      <c r="G43" s="12" t="s">
        <v>50</v>
      </c>
      <c r="H43" s="12" t="s">
        <v>24</v>
      </c>
      <c r="I43" s="13" t="s">
        <v>81</v>
      </c>
      <c r="J43" s="14">
        <v>131974742</v>
      </c>
      <c r="K43" s="14">
        <v>0</v>
      </c>
      <c r="L43" s="14">
        <v>0</v>
      </c>
      <c r="M43" s="14">
        <v>131974742</v>
      </c>
      <c r="N43" s="14">
        <v>0</v>
      </c>
      <c r="O43" s="17">
        <f t="shared" si="2"/>
        <v>131974742</v>
      </c>
      <c r="P43" s="14">
        <v>131974742</v>
      </c>
      <c r="Q43" s="14">
        <v>0</v>
      </c>
      <c r="R43" s="14">
        <v>131974742</v>
      </c>
      <c r="S43" s="14">
        <v>131974742</v>
      </c>
      <c r="T43" s="14">
        <v>131974742</v>
      </c>
      <c r="U43" s="6">
        <f t="shared" si="3"/>
        <v>0</v>
      </c>
      <c r="V43" s="7">
        <f t="shared" si="4"/>
        <v>1</v>
      </c>
      <c r="W43" s="7">
        <f t="shared" si="5"/>
        <v>1</v>
      </c>
      <c r="X43" s="7">
        <f t="shared" si="6"/>
        <v>1</v>
      </c>
      <c r="Y43" s="2"/>
    </row>
    <row r="44" spans="1:26" ht="46.5" thickTop="1" thickBot="1" x14ac:dyDescent="0.3">
      <c r="A44" s="12" t="s">
        <v>73</v>
      </c>
      <c r="B44" s="12" t="s">
        <v>79</v>
      </c>
      <c r="C44" s="12" t="s">
        <v>75</v>
      </c>
      <c r="D44" s="12" t="s">
        <v>80</v>
      </c>
      <c r="E44" s="12" t="s">
        <v>0</v>
      </c>
      <c r="F44" s="12" t="s">
        <v>22</v>
      </c>
      <c r="G44" s="12" t="s">
        <v>82</v>
      </c>
      <c r="H44" s="12" t="s">
        <v>24</v>
      </c>
      <c r="I44" s="13" t="s">
        <v>81</v>
      </c>
      <c r="J44" s="14">
        <v>0</v>
      </c>
      <c r="K44" s="14">
        <v>23780476336</v>
      </c>
      <c r="L44" s="14">
        <v>0</v>
      </c>
      <c r="M44" s="14">
        <v>23780476336</v>
      </c>
      <c r="N44" s="14">
        <v>0</v>
      </c>
      <c r="O44" s="17">
        <f t="shared" si="2"/>
        <v>23780476336</v>
      </c>
      <c r="P44" s="14">
        <v>20125226294</v>
      </c>
      <c r="Q44" s="14">
        <v>3655250042</v>
      </c>
      <c r="R44" s="14">
        <v>14599626049</v>
      </c>
      <c r="S44" s="14">
        <v>11104450594</v>
      </c>
      <c r="T44" s="14">
        <v>11104450594</v>
      </c>
      <c r="U44" s="6">
        <f t="shared" si="3"/>
        <v>9180850287</v>
      </c>
      <c r="V44" s="7">
        <f t="shared" si="4"/>
        <v>0.61393328891811982</v>
      </c>
      <c r="W44" s="7">
        <f t="shared" si="5"/>
        <v>0.46695660915713288</v>
      </c>
      <c r="X44" s="7">
        <f t="shared" si="6"/>
        <v>0.46695660915713288</v>
      </c>
      <c r="Y44" s="2"/>
    </row>
    <row r="45" spans="1:26" ht="46.5" thickTop="1" thickBot="1" x14ac:dyDescent="0.3">
      <c r="A45" s="12" t="s">
        <v>73</v>
      </c>
      <c r="B45" s="12" t="s">
        <v>79</v>
      </c>
      <c r="C45" s="12" t="s">
        <v>75</v>
      </c>
      <c r="D45" s="12" t="s">
        <v>84</v>
      </c>
      <c r="E45" s="12"/>
      <c r="F45" s="12" t="s">
        <v>22</v>
      </c>
      <c r="G45" s="12" t="s">
        <v>50</v>
      </c>
      <c r="H45" s="12" t="s">
        <v>24</v>
      </c>
      <c r="I45" s="13" t="s">
        <v>85</v>
      </c>
      <c r="J45" s="14">
        <v>4500000000</v>
      </c>
      <c r="K45" s="14">
        <v>0</v>
      </c>
      <c r="L45" s="14">
        <v>0</v>
      </c>
      <c r="M45" s="14">
        <v>4500000000</v>
      </c>
      <c r="N45" s="14">
        <v>0</v>
      </c>
      <c r="O45" s="17">
        <f t="shared" si="2"/>
        <v>4500000000</v>
      </c>
      <c r="P45" s="14">
        <v>2794201937.5</v>
      </c>
      <c r="Q45" s="14">
        <v>1705798062.5</v>
      </c>
      <c r="R45" s="14">
        <v>2439084487.5</v>
      </c>
      <c r="S45" s="14">
        <v>1065173467.5</v>
      </c>
      <c r="T45" s="14">
        <v>980704725.5</v>
      </c>
      <c r="U45" s="6">
        <f t="shared" si="3"/>
        <v>2060915512.5</v>
      </c>
      <c r="V45" s="7">
        <f t="shared" si="4"/>
        <v>0.54201877499999995</v>
      </c>
      <c r="W45" s="7">
        <f t="shared" si="5"/>
        <v>0.236705215</v>
      </c>
      <c r="X45" s="7">
        <f t="shared" si="6"/>
        <v>0.21793438344444443</v>
      </c>
      <c r="Y45" s="2"/>
    </row>
    <row r="46" spans="1:26" ht="57.75" thickTop="1" thickBot="1" x14ac:dyDescent="0.3">
      <c r="A46" s="12" t="s">
        <v>73</v>
      </c>
      <c r="B46" s="12" t="s">
        <v>79</v>
      </c>
      <c r="C46" s="12" t="s">
        <v>75</v>
      </c>
      <c r="D46" s="12" t="s">
        <v>86</v>
      </c>
      <c r="E46" s="12"/>
      <c r="F46" s="12" t="s">
        <v>22</v>
      </c>
      <c r="G46" s="12" t="s">
        <v>50</v>
      </c>
      <c r="H46" s="12" t="s">
        <v>24</v>
      </c>
      <c r="I46" s="13" t="s">
        <v>87</v>
      </c>
      <c r="J46" s="14">
        <v>5560170000</v>
      </c>
      <c r="K46" s="14">
        <v>0</v>
      </c>
      <c r="L46" s="14">
        <v>0</v>
      </c>
      <c r="M46" s="14">
        <v>5560170000</v>
      </c>
      <c r="N46" s="14">
        <v>0</v>
      </c>
      <c r="O46" s="17">
        <f t="shared" si="2"/>
        <v>5560170000</v>
      </c>
      <c r="P46" s="14">
        <v>3993596842</v>
      </c>
      <c r="Q46" s="14">
        <v>1566573158</v>
      </c>
      <c r="R46" s="14">
        <v>2565196966</v>
      </c>
      <c r="S46" s="14">
        <v>689629510</v>
      </c>
      <c r="T46" s="14">
        <v>598282428</v>
      </c>
      <c r="U46" s="6">
        <f t="shared" si="3"/>
        <v>2994973034</v>
      </c>
      <c r="V46" s="7">
        <f t="shared" si="4"/>
        <v>0.46135225469724844</v>
      </c>
      <c r="W46" s="7">
        <f t="shared" si="5"/>
        <v>0.12403029223926607</v>
      </c>
      <c r="X46" s="7">
        <f t="shared" si="6"/>
        <v>0.10760146326461241</v>
      </c>
      <c r="Y46" s="2"/>
    </row>
    <row r="47" spans="1:26" ht="69" thickTop="1" thickBot="1" x14ac:dyDescent="0.3">
      <c r="A47" s="12" t="s">
        <v>73</v>
      </c>
      <c r="B47" s="12" t="s">
        <v>79</v>
      </c>
      <c r="C47" s="12" t="s">
        <v>75</v>
      </c>
      <c r="D47" s="12" t="s">
        <v>88</v>
      </c>
      <c r="E47" s="12"/>
      <c r="F47" s="12" t="s">
        <v>22</v>
      </c>
      <c r="G47" s="12" t="s">
        <v>50</v>
      </c>
      <c r="H47" s="12" t="s">
        <v>24</v>
      </c>
      <c r="I47" s="13" t="s">
        <v>89</v>
      </c>
      <c r="J47" s="14">
        <v>25000000000</v>
      </c>
      <c r="K47" s="14">
        <v>0</v>
      </c>
      <c r="L47" s="14">
        <v>0</v>
      </c>
      <c r="M47" s="14">
        <v>25000000000</v>
      </c>
      <c r="N47" s="14">
        <v>0</v>
      </c>
      <c r="O47" s="17">
        <f t="shared" si="2"/>
        <v>25000000000</v>
      </c>
      <c r="P47" s="14">
        <v>25000000000</v>
      </c>
      <c r="Q47" s="14">
        <v>0</v>
      </c>
      <c r="R47" s="14">
        <v>25000000000</v>
      </c>
      <c r="S47" s="14">
        <v>175000000</v>
      </c>
      <c r="T47" s="14">
        <v>175000000</v>
      </c>
      <c r="U47" s="6">
        <f t="shared" si="3"/>
        <v>0</v>
      </c>
      <c r="V47" s="7">
        <f t="shared" si="4"/>
        <v>1</v>
      </c>
      <c r="W47" s="7">
        <f t="shared" si="5"/>
        <v>7.0000000000000001E-3</v>
      </c>
      <c r="X47" s="7">
        <f t="shared" si="6"/>
        <v>7.0000000000000001E-3</v>
      </c>
      <c r="Y47" s="2"/>
    </row>
    <row r="48" spans="1:26" ht="57.75" thickTop="1" thickBot="1" x14ac:dyDescent="0.3">
      <c r="A48" s="12" t="s">
        <v>73</v>
      </c>
      <c r="B48" s="12" t="s">
        <v>79</v>
      </c>
      <c r="C48" s="12" t="s">
        <v>75</v>
      </c>
      <c r="D48" s="12" t="s">
        <v>90</v>
      </c>
      <c r="E48" s="12"/>
      <c r="F48" s="12" t="s">
        <v>22</v>
      </c>
      <c r="G48" s="12" t="s">
        <v>50</v>
      </c>
      <c r="H48" s="12" t="s">
        <v>24</v>
      </c>
      <c r="I48" s="13" t="s">
        <v>91</v>
      </c>
      <c r="J48" s="14">
        <v>1030000000</v>
      </c>
      <c r="K48" s="14">
        <v>0</v>
      </c>
      <c r="L48" s="14">
        <v>0</v>
      </c>
      <c r="M48" s="14">
        <v>1030000000</v>
      </c>
      <c r="N48" s="14">
        <v>0</v>
      </c>
      <c r="O48" s="17">
        <f t="shared" si="2"/>
        <v>1030000000</v>
      </c>
      <c r="P48" s="14">
        <v>1030000000</v>
      </c>
      <c r="Q48" s="14">
        <v>0</v>
      </c>
      <c r="R48" s="14">
        <v>1030000000</v>
      </c>
      <c r="S48" s="14">
        <v>0</v>
      </c>
      <c r="T48" s="14">
        <v>0</v>
      </c>
      <c r="U48" s="6">
        <f t="shared" si="3"/>
        <v>0</v>
      </c>
      <c r="V48" s="7">
        <f t="shared" si="4"/>
        <v>1</v>
      </c>
      <c r="W48" s="7">
        <f t="shared" si="5"/>
        <v>0</v>
      </c>
      <c r="X48" s="7">
        <f t="shared" si="6"/>
        <v>0</v>
      </c>
      <c r="Y48" s="2"/>
    </row>
    <row r="49" spans="1:25" ht="46.5" thickTop="1" thickBot="1" x14ac:dyDescent="0.3">
      <c r="A49" s="12" t="s">
        <v>73</v>
      </c>
      <c r="B49" s="12" t="s">
        <v>79</v>
      </c>
      <c r="C49" s="12" t="s">
        <v>75</v>
      </c>
      <c r="D49" s="12" t="s">
        <v>92</v>
      </c>
      <c r="E49" s="12"/>
      <c r="F49" s="12" t="s">
        <v>22</v>
      </c>
      <c r="G49" s="12" t="s">
        <v>50</v>
      </c>
      <c r="H49" s="12" t="s">
        <v>24</v>
      </c>
      <c r="I49" s="13" t="s">
        <v>93</v>
      </c>
      <c r="J49" s="14">
        <v>8858000000</v>
      </c>
      <c r="K49" s="14">
        <v>0</v>
      </c>
      <c r="L49" s="14">
        <v>0</v>
      </c>
      <c r="M49" s="14">
        <v>8858000000</v>
      </c>
      <c r="N49" s="14">
        <v>0</v>
      </c>
      <c r="O49" s="17">
        <f t="shared" si="2"/>
        <v>8858000000</v>
      </c>
      <c r="P49" s="14">
        <v>8343602303.5</v>
      </c>
      <c r="Q49" s="14">
        <v>514397696.5</v>
      </c>
      <c r="R49" s="14">
        <v>7419604142.5</v>
      </c>
      <c r="S49" s="14">
        <v>1778733574.5</v>
      </c>
      <c r="T49" s="14">
        <v>1677677105.5</v>
      </c>
      <c r="U49" s="6">
        <f t="shared" si="3"/>
        <v>1438395857.5</v>
      </c>
      <c r="V49" s="7">
        <f t="shared" si="4"/>
        <v>0.83761618226461954</v>
      </c>
      <c r="W49" s="7">
        <f t="shared" si="5"/>
        <v>0.20080532563784151</v>
      </c>
      <c r="X49" s="7">
        <f t="shared" si="6"/>
        <v>0.18939682834725671</v>
      </c>
      <c r="Y49" s="2"/>
    </row>
    <row r="50" spans="1:25" ht="57.75" thickTop="1" thickBot="1" x14ac:dyDescent="0.3">
      <c r="A50" s="12" t="s">
        <v>73</v>
      </c>
      <c r="B50" s="12" t="s">
        <v>79</v>
      </c>
      <c r="C50" s="12" t="s">
        <v>75</v>
      </c>
      <c r="D50" s="12" t="s">
        <v>94</v>
      </c>
      <c r="E50" s="12"/>
      <c r="F50" s="12" t="s">
        <v>22</v>
      </c>
      <c r="G50" s="12" t="s">
        <v>50</v>
      </c>
      <c r="H50" s="12" t="s">
        <v>24</v>
      </c>
      <c r="I50" s="13" t="s">
        <v>95</v>
      </c>
      <c r="J50" s="14">
        <v>15422556395</v>
      </c>
      <c r="K50" s="14">
        <v>0</v>
      </c>
      <c r="L50" s="14">
        <v>0</v>
      </c>
      <c r="M50" s="14">
        <v>15422556395</v>
      </c>
      <c r="N50" s="14">
        <v>0</v>
      </c>
      <c r="O50" s="17">
        <f t="shared" si="2"/>
        <v>15422556395</v>
      </c>
      <c r="P50" s="14">
        <v>13192252599.5</v>
      </c>
      <c r="Q50" s="14">
        <v>2230303795.5</v>
      </c>
      <c r="R50" s="14">
        <v>11834072599.5</v>
      </c>
      <c r="S50" s="14">
        <v>404548824.5</v>
      </c>
      <c r="T50" s="14">
        <v>368409486.5</v>
      </c>
      <c r="U50" s="6">
        <f t="shared" si="3"/>
        <v>3588483795.5</v>
      </c>
      <c r="V50" s="7">
        <f t="shared" si="4"/>
        <v>0.76732237486494859</v>
      </c>
      <c r="W50" s="7">
        <f t="shared" si="5"/>
        <v>2.6230983641023022E-2</v>
      </c>
      <c r="X50" s="7">
        <f t="shared" si="6"/>
        <v>2.3887705582936854E-2</v>
      </c>
      <c r="Y50" s="2"/>
    </row>
    <row r="51" spans="1:25" ht="46.5" thickTop="1" thickBot="1" x14ac:dyDescent="0.3">
      <c r="A51" s="12" t="s">
        <v>73</v>
      </c>
      <c r="B51" s="12" t="s">
        <v>79</v>
      </c>
      <c r="C51" s="12" t="s">
        <v>75</v>
      </c>
      <c r="D51" s="12" t="s">
        <v>96</v>
      </c>
      <c r="E51" s="12"/>
      <c r="F51" s="12" t="s">
        <v>22</v>
      </c>
      <c r="G51" s="12" t="s">
        <v>23</v>
      </c>
      <c r="H51" s="12" t="s">
        <v>24</v>
      </c>
      <c r="I51" s="13" t="s">
        <v>97</v>
      </c>
      <c r="J51" s="14">
        <v>126948897025</v>
      </c>
      <c r="K51" s="14">
        <v>0</v>
      </c>
      <c r="L51" s="14">
        <v>0</v>
      </c>
      <c r="M51" s="14">
        <v>126948897025</v>
      </c>
      <c r="N51" s="14">
        <v>68191739968</v>
      </c>
      <c r="O51" s="17">
        <f t="shared" si="2"/>
        <v>58757157057</v>
      </c>
      <c r="P51" s="14">
        <v>58757157057</v>
      </c>
      <c r="Q51" s="14">
        <v>0</v>
      </c>
      <c r="R51" s="14">
        <v>58757157057</v>
      </c>
      <c r="S51" s="14">
        <v>0</v>
      </c>
      <c r="T51" s="14">
        <v>0</v>
      </c>
      <c r="U51" s="6">
        <f t="shared" si="3"/>
        <v>0</v>
      </c>
      <c r="V51" s="7">
        <f t="shared" si="4"/>
        <v>1</v>
      </c>
      <c r="W51" s="7">
        <f t="shared" si="5"/>
        <v>0</v>
      </c>
      <c r="X51" s="7">
        <f t="shared" si="6"/>
        <v>0</v>
      </c>
      <c r="Y51" s="2"/>
    </row>
    <row r="52" spans="1:25" ht="46.5" thickTop="1" thickBot="1" x14ac:dyDescent="0.3">
      <c r="A52" s="12" t="s">
        <v>73</v>
      </c>
      <c r="B52" s="12" t="s">
        <v>79</v>
      </c>
      <c r="C52" s="12" t="s">
        <v>75</v>
      </c>
      <c r="D52" s="12" t="s">
        <v>98</v>
      </c>
      <c r="E52" s="12"/>
      <c r="F52" s="12" t="s">
        <v>22</v>
      </c>
      <c r="G52" s="12" t="s">
        <v>50</v>
      </c>
      <c r="H52" s="12" t="s">
        <v>24</v>
      </c>
      <c r="I52" s="13" t="s">
        <v>99</v>
      </c>
      <c r="J52" s="14">
        <v>2163000000</v>
      </c>
      <c r="K52" s="14">
        <v>0</v>
      </c>
      <c r="L52" s="14">
        <v>0</v>
      </c>
      <c r="M52" s="14">
        <v>2163000000</v>
      </c>
      <c r="N52" s="14">
        <v>0</v>
      </c>
      <c r="O52" s="17">
        <f t="shared" si="2"/>
        <v>2163000000</v>
      </c>
      <c r="P52" s="14">
        <v>2163000000</v>
      </c>
      <c r="Q52" s="14">
        <v>0</v>
      </c>
      <c r="R52" s="14">
        <v>2163000000</v>
      </c>
      <c r="S52" s="14">
        <v>0</v>
      </c>
      <c r="T52" s="14">
        <v>0</v>
      </c>
      <c r="U52" s="6">
        <f t="shared" si="3"/>
        <v>0</v>
      </c>
      <c r="V52" s="7">
        <f t="shared" si="4"/>
        <v>1</v>
      </c>
      <c r="W52" s="7">
        <f t="shared" si="5"/>
        <v>0</v>
      </c>
      <c r="X52" s="7">
        <f t="shared" si="6"/>
        <v>0</v>
      </c>
      <c r="Y52" s="2"/>
    </row>
    <row r="53" spans="1:25" ht="91.5" thickTop="1" thickBot="1" x14ac:dyDescent="0.3">
      <c r="A53" s="12" t="s">
        <v>73</v>
      </c>
      <c r="B53" s="12" t="s">
        <v>79</v>
      </c>
      <c r="C53" s="12" t="s">
        <v>75</v>
      </c>
      <c r="D53" s="12" t="s">
        <v>100</v>
      </c>
      <c r="E53" s="12"/>
      <c r="F53" s="12" t="s">
        <v>22</v>
      </c>
      <c r="G53" s="12" t="s">
        <v>50</v>
      </c>
      <c r="H53" s="12" t="s">
        <v>24</v>
      </c>
      <c r="I53" s="13" t="s">
        <v>101</v>
      </c>
      <c r="J53" s="14">
        <v>5181350000</v>
      </c>
      <c r="K53" s="14">
        <v>0</v>
      </c>
      <c r="L53" s="14">
        <v>0</v>
      </c>
      <c r="M53" s="14">
        <v>5181350000</v>
      </c>
      <c r="N53" s="14">
        <v>0</v>
      </c>
      <c r="O53" s="17">
        <f t="shared" si="2"/>
        <v>5181350000</v>
      </c>
      <c r="P53" s="14">
        <v>5106061580</v>
      </c>
      <c r="Q53" s="14">
        <v>75288420</v>
      </c>
      <c r="R53" s="14">
        <v>978711580</v>
      </c>
      <c r="S53" s="14">
        <v>417169644</v>
      </c>
      <c r="T53" s="14">
        <v>409614360</v>
      </c>
      <c r="U53" s="6">
        <f t="shared" si="3"/>
        <v>4202638420</v>
      </c>
      <c r="V53" s="7">
        <f t="shared" si="4"/>
        <v>0.18889123104982292</v>
      </c>
      <c r="W53" s="7">
        <f t="shared" si="5"/>
        <v>8.0513697009466645E-2</v>
      </c>
      <c r="X53" s="7">
        <f t="shared" si="6"/>
        <v>7.9055527999459599E-2</v>
      </c>
      <c r="Y53" s="2"/>
    </row>
    <row r="54" spans="1:25" ht="48" customHeight="1" thickTop="1" thickBot="1" x14ac:dyDescent="0.3">
      <c r="A54" s="12" t="s">
        <v>73</v>
      </c>
      <c r="B54" s="12" t="s">
        <v>79</v>
      </c>
      <c r="C54" s="12" t="s">
        <v>75</v>
      </c>
      <c r="D54" s="12" t="s">
        <v>83</v>
      </c>
      <c r="E54" s="12"/>
      <c r="F54" s="12" t="s">
        <v>22</v>
      </c>
      <c r="G54" s="12" t="s">
        <v>50</v>
      </c>
      <c r="H54" s="12" t="s">
        <v>24</v>
      </c>
      <c r="I54" s="13" t="s">
        <v>102</v>
      </c>
      <c r="J54" s="14">
        <v>4948478237</v>
      </c>
      <c r="K54" s="14">
        <v>0</v>
      </c>
      <c r="L54" s="14">
        <v>0</v>
      </c>
      <c r="M54" s="14">
        <v>4948478237</v>
      </c>
      <c r="N54" s="14">
        <v>0</v>
      </c>
      <c r="O54" s="17">
        <f t="shared" si="2"/>
        <v>4948478237</v>
      </c>
      <c r="P54" s="14">
        <v>2869372165</v>
      </c>
      <c r="Q54" s="14">
        <v>2079106072</v>
      </c>
      <c r="R54" s="14">
        <v>2696731311</v>
      </c>
      <c r="S54" s="14">
        <v>1812870323</v>
      </c>
      <c r="T54" s="14">
        <v>1761393243</v>
      </c>
      <c r="U54" s="6">
        <f t="shared" si="3"/>
        <v>2251746926</v>
      </c>
      <c r="V54" s="7">
        <f t="shared" si="4"/>
        <v>0.54496174012374465</v>
      </c>
      <c r="W54" s="7">
        <f t="shared" si="5"/>
        <v>0.36634905443153915</v>
      </c>
      <c r="X54" s="7">
        <f t="shared" si="6"/>
        <v>0.35594644628928174</v>
      </c>
      <c r="Y54" s="2"/>
    </row>
    <row r="55" spans="1:25" ht="47.25" customHeight="1" thickTop="1" thickBot="1" x14ac:dyDescent="0.3">
      <c r="A55" s="12" t="s">
        <v>73</v>
      </c>
      <c r="B55" s="12" t="s">
        <v>103</v>
      </c>
      <c r="C55" s="12" t="s">
        <v>75</v>
      </c>
      <c r="D55" s="12" t="s">
        <v>104</v>
      </c>
      <c r="E55" s="12"/>
      <c r="F55" s="12" t="s">
        <v>22</v>
      </c>
      <c r="G55" s="12" t="s">
        <v>50</v>
      </c>
      <c r="H55" s="12" t="s">
        <v>24</v>
      </c>
      <c r="I55" s="13" t="s">
        <v>105</v>
      </c>
      <c r="J55" s="14">
        <v>163050000</v>
      </c>
      <c r="K55" s="14">
        <v>0</v>
      </c>
      <c r="L55" s="14">
        <v>0</v>
      </c>
      <c r="M55" s="14">
        <v>163050000</v>
      </c>
      <c r="N55" s="14">
        <v>0</v>
      </c>
      <c r="O55" s="17">
        <f t="shared" si="2"/>
        <v>163050000</v>
      </c>
      <c r="P55" s="14">
        <v>126007278</v>
      </c>
      <c r="Q55" s="14">
        <v>37042722</v>
      </c>
      <c r="R55" s="14">
        <v>71457278</v>
      </c>
      <c r="S55" s="14">
        <v>35152198</v>
      </c>
      <c r="T55" s="14">
        <v>35152198</v>
      </c>
      <c r="U55" s="6">
        <f t="shared" si="3"/>
        <v>91592722</v>
      </c>
      <c r="V55" s="7">
        <f t="shared" si="4"/>
        <v>0.43825377491567002</v>
      </c>
      <c r="W55" s="7">
        <f t="shared" si="5"/>
        <v>0.21559152407237045</v>
      </c>
      <c r="X55" s="7">
        <f t="shared" si="6"/>
        <v>0.21559152407237045</v>
      </c>
      <c r="Y55" s="2"/>
    </row>
    <row r="56" spans="1:25" ht="102.75" thickTop="1" thickBot="1" x14ac:dyDescent="0.3">
      <c r="A56" s="12" t="s">
        <v>73</v>
      </c>
      <c r="B56" s="12" t="s">
        <v>103</v>
      </c>
      <c r="C56" s="12" t="s">
        <v>75</v>
      </c>
      <c r="D56" s="12" t="s">
        <v>106</v>
      </c>
      <c r="E56" s="12"/>
      <c r="F56" s="12" t="s">
        <v>22</v>
      </c>
      <c r="G56" s="12" t="s">
        <v>50</v>
      </c>
      <c r="H56" s="12" t="s">
        <v>24</v>
      </c>
      <c r="I56" s="13" t="s">
        <v>107</v>
      </c>
      <c r="J56" s="14">
        <v>300000000</v>
      </c>
      <c r="K56" s="14">
        <v>0</v>
      </c>
      <c r="L56" s="14">
        <v>0</v>
      </c>
      <c r="M56" s="14">
        <v>300000000</v>
      </c>
      <c r="N56" s="14">
        <v>0</v>
      </c>
      <c r="O56" s="17">
        <f t="shared" si="2"/>
        <v>300000000</v>
      </c>
      <c r="P56" s="14">
        <v>280819135</v>
      </c>
      <c r="Q56" s="14">
        <v>19180865</v>
      </c>
      <c r="R56" s="14">
        <v>100819135</v>
      </c>
      <c r="S56" s="14">
        <v>63575655</v>
      </c>
      <c r="T56" s="14">
        <v>55514785</v>
      </c>
      <c r="U56" s="6">
        <f t="shared" si="3"/>
        <v>199180865</v>
      </c>
      <c r="V56" s="7">
        <f t="shared" si="4"/>
        <v>0.33606378333333331</v>
      </c>
      <c r="W56" s="7">
        <f t="shared" si="5"/>
        <v>0.21191884999999999</v>
      </c>
      <c r="X56" s="7">
        <f t="shared" si="6"/>
        <v>0.18504928333333334</v>
      </c>
      <c r="Y56" s="2"/>
    </row>
    <row r="57" spans="1:25" ht="69" thickTop="1" thickBot="1" x14ac:dyDescent="0.3">
      <c r="A57" s="12" t="s">
        <v>73</v>
      </c>
      <c r="B57" s="12" t="s">
        <v>103</v>
      </c>
      <c r="C57" s="12" t="s">
        <v>75</v>
      </c>
      <c r="D57" s="12" t="s">
        <v>108</v>
      </c>
      <c r="E57" s="12"/>
      <c r="F57" s="12" t="s">
        <v>22</v>
      </c>
      <c r="G57" s="12" t="s">
        <v>50</v>
      </c>
      <c r="H57" s="12" t="s">
        <v>24</v>
      </c>
      <c r="I57" s="13" t="s">
        <v>109</v>
      </c>
      <c r="J57" s="14">
        <v>144200574</v>
      </c>
      <c r="K57" s="14">
        <v>0</v>
      </c>
      <c r="L57" s="14">
        <v>0</v>
      </c>
      <c r="M57" s="14">
        <v>144200574</v>
      </c>
      <c r="N57" s="14">
        <v>0</v>
      </c>
      <c r="O57" s="17">
        <f t="shared" si="2"/>
        <v>144200574</v>
      </c>
      <c r="P57" s="14">
        <v>70744231.599999994</v>
      </c>
      <c r="Q57" s="14">
        <v>73456342.400000006</v>
      </c>
      <c r="R57" s="14">
        <v>70744231</v>
      </c>
      <c r="S57" s="14">
        <v>15000000</v>
      </c>
      <c r="T57" s="14">
        <v>15000000</v>
      </c>
      <c r="U57" s="6">
        <f t="shared" si="3"/>
        <v>73456343</v>
      </c>
      <c r="V57" s="7">
        <f t="shared" si="4"/>
        <v>0.49059604298107717</v>
      </c>
      <c r="W57" s="7">
        <f t="shared" si="5"/>
        <v>0.10402177733356319</v>
      </c>
      <c r="X57" s="7">
        <f t="shared" si="6"/>
        <v>0.10402177733356319</v>
      </c>
      <c r="Y57" s="2"/>
    </row>
    <row r="58" spans="1:25" ht="46.5" thickTop="1" thickBot="1" x14ac:dyDescent="0.3">
      <c r="A58" s="12" t="s">
        <v>73</v>
      </c>
      <c r="B58" s="12" t="s">
        <v>110</v>
      </c>
      <c r="C58" s="12" t="s">
        <v>75</v>
      </c>
      <c r="D58" s="12" t="s">
        <v>104</v>
      </c>
      <c r="E58" s="12"/>
      <c r="F58" s="12" t="s">
        <v>22</v>
      </c>
      <c r="G58" s="12" t="s">
        <v>50</v>
      </c>
      <c r="H58" s="12" t="s">
        <v>24</v>
      </c>
      <c r="I58" s="13" t="s">
        <v>111</v>
      </c>
      <c r="J58" s="14">
        <v>2246121120</v>
      </c>
      <c r="K58" s="14">
        <v>0</v>
      </c>
      <c r="L58" s="14">
        <v>0</v>
      </c>
      <c r="M58" s="14">
        <v>2246121120</v>
      </c>
      <c r="N58" s="14">
        <v>0</v>
      </c>
      <c r="O58" s="17">
        <f t="shared" si="2"/>
        <v>2246121120</v>
      </c>
      <c r="P58" s="14">
        <v>2176920608</v>
      </c>
      <c r="Q58" s="14">
        <v>69200512</v>
      </c>
      <c r="R58" s="14">
        <v>1295740998</v>
      </c>
      <c r="S58" s="14">
        <v>750135391</v>
      </c>
      <c r="T58" s="14">
        <v>542212380</v>
      </c>
      <c r="U58" s="6">
        <f t="shared" si="3"/>
        <v>950380122</v>
      </c>
      <c r="V58" s="7">
        <f t="shared" si="4"/>
        <v>0.57687939731406823</v>
      </c>
      <c r="W58" s="7">
        <f t="shared" si="5"/>
        <v>0.33396925229036623</v>
      </c>
      <c r="X58" s="7">
        <f t="shared" si="6"/>
        <v>0.24139943975950862</v>
      </c>
      <c r="Y58" s="2"/>
    </row>
    <row r="59" spans="1:25" ht="57.75" thickTop="1" thickBot="1" x14ac:dyDescent="0.3">
      <c r="A59" s="12" t="s">
        <v>73</v>
      </c>
      <c r="B59" s="12" t="s">
        <v>110</v>
      </c>
      <c r="C59" s="12" t="s">
        <v>75</v>
      </c>
      <c r="D59" s="12" t="s">
        <v>106</v>
      </c>
      <c r="E59" s="12"/>
      <c r="F59" s="12" t="s">
        <v>22</v>
      </c>
      <c r="G59" s="12" t="s">
        <v>50</v>
      </c>
      <c r="H59" s="12" t="s">
        <v>24</v>
      </c>
      <c r="I59" s="13" t="s">
        <v>112</v>
      </c>
      <c r="J59" s="14">
        <v>1278000000</v>
      </c>
      <c r="K59" s="14">
        <v>0</v>
      </c>
      <c r="L59" s="14">
        <v>0</v>
      </c>
      <c r="M59" s="14">
        <v>1278000000</v>
      </c>
      <c r="N59" s="14">
        <v>0</v>
      </c>
      <c r="O59" s="17">
        <f t="shared" si="2"/>
        <v>1278000000</v>
      </c>
      <c r="P59" s="14">
        <v>1219141453.7</v>
      </c>
      <c r="Q59" s="14">
        <v>58858546.299999997</v>
      </c>
      <c r="R59" s="14">
        <v>950546344.64999998</v>
      </c>
      <c r="S59" s="14">
        <v>393770207.64999998</v>
      </c>
      <c r="T59" s="14">
        <v>353688125.64999998</v>
      </c>
      <c r="U59" s="6">
        <f t="shared" si="3"/>
        <v>327453655.35000002</v>
      </c>
      <c r="V59" s="7">
        <f t="shared" si="4"/>
        <v>0.74377648251173711</v>
      </c>
      <c r="W59" s="7">
        <f t="shared" si="5"/>
        <v>0.30811440348200309</v>
      </c>
      <c r="X59" s="7">
        <f t="shared" si="6"/>
        <v>0.27675127202660404</v>
      </c>
      <c r="Y59" s="2"/>
    </row>
    <row r="60" spans="1:25" ht="33" customHeight="1" thickTop="1" thickBot="1" x14ac:dyDescent="0.3">
      <c r="A60" s="30"/>
      <c r="B60" s="30"/>
      <c r="C60" s="30"/>
      <c r="D60" s="30"/>
      <c r="E60" s="30"/>
      <c r="F60" s="30"/>
      <c r="G60" s="30"/>
      <c r="H60" s="30"/>
      <c r="I60" s="31" t="s">
        <v>135</v>
      </c>
      <c r="J60" s="48">
        <f>+J8+J40</f>
        <v>594759724093</v>
      </c>
      <c r="K60" s="48">
        <f>+K8+K40</f>
        <v>89310012336</v>
      </c>
      <c r="L60" s="48">
        <f>+L8+L40</f>
        <v>1686000</v>
      </c>
      <c r="M60" s="48">
        <f>+M8+M40</f>
        <v>684068050429</v>
      </c>
      <c r="N60" s="48">
        <f>+N8+N40</f>
        <v>74191739968</v>
      </c>
      <c r="O60" s="32">
        <f t="shared" si="2"/>
        <v>609876310461</v>
      </c>
      <c r="P60" s="48">
        <f>+P8+P40</f>
        <v>557948017286.06006</v>
      </c>
      <c r="Q60" s="48">
        <f>+Q8+Q40</f>
        <v>51928293174.939995</v>
      </c>
      <c r="R60" s="48">
        <f>+R8+R40</f>
        <v>522643264601.88</v>
      </c>
      <c r="S60" s="48">
        <f>+S8+S40</f>
        <v>325572092162.87994</v>
      </c>
      <c r="T60" s="48">
        <f>+T8+T40</f>
        <v>311572706956</v>
      </c>
      <c r="U60" s="33">
        <f t="shared" si="3"/>
        <v>87233045859.119995</v>
      </c>
      <c r="V60" s="34">
        <f t="shared" si="4"/>
        <v>0.85696600382267463</v>
      </c>
      <c r="W60" s="34">
        <f t="shared" si="5"/>
        <v>0.53383298642438326</v>
      </c>
      <c r="X60" s="34">
        <f t="shared" si="6"/>
        <v>0.51087852013875568</v>
      </c>
      <c r="Y60" s="2"/>
    </row>
    <row r="61" spans="1:25" ht="15.75" thickTop="1" x14ac:dyDescent="0.25">
      <c r="A61" s="19" t="s">
        <v>124</v>
      </c>
      <c r="B61" s="19"/>
      <c r="C61" s="19"/>
      <c r="D61" s="19"/>
      <c r="E61" s="19"/>
      <c r="F61" s="19"/>
      <c r="G61" s="5"/>
      <c r="H61" s="5"/>
      <c r="I61" s="5"/>
      <c r="J61" s="5"/>
      <c r="K61" s="20"/>
      <c r="L61" s="20"/>
      <c r="M61" s="21"/>
      <c r="N61" s="20"/>
      <c r="O61" s="20"/>
      <c r="P61" s="5"/>
      <c r="Q61" s="5"/>
      <c r="R61" s="1"/>
      <c r="S61" s="1"/>
      <c r="T61" s="1"/>
      <c r="U61" s="1"/>
      <c r="V61" s="1"/>
      <c r="W61" s="1"/>
      <c r="X61" s="1"/>
    </row>
    <row r="62" spans="1:25" x14ac:dyDescent="0.25">
      <c r="A62" s="5" t="s">
        <v>125</v>
      </c>
      <c r="B62" s="5"/>
      <c r="C62" s="5"/>
      <c r="D62" s="5"/>
      <c r="E62" s="5"/>
      <c r="F62" s="5"/>
      <c r="G62" s="5"/>
      <c r="H62" s="5"/>
      <c r="I62" s="5"/>
      <c r="J62" s="5"/>
      <c r="K62" s="20"/>
      <c r="L62" s="20"/>
      <c r="M62" s="21"/>
      <c r="N62" s="20"/>
      <c r="O62" s="20"/>
      <c r="P62" s="5"/>
      <c r="Q62" s="5"/>
      <c r="R62" s="4"/>
      <c r="S62" s="4"/>
      <c r="T62" s="22"/>
      <c r="U62" s="23"/>
      <c r="V62" s="23"/>
      <c r="W62" s="24"/>
      <c r="X62" s="24"/>
    </row>
    <row r="63" spans="1:25" x14ac:dyDescent="0.25">
      <c r="A63" s="5" t="s">
        <v>126</v>
      </c>
      <c r="B63" s="5"/>
      <c r="C63" s="5"/>
      <c r="D63" s="5"/>
      <c r="E63" s="5"/>
      <c r="F63" s="5"/>
      <c r="G63" s="5"/>
      <c r="H63" s="5"/>
      <c r="I63" s="5"/>
      <c r="J63" s="5"/>
      <c r="K63" s="20"/>
      <c r="L63" s="20"/>
      <c r="M63" s="21"/>
      <c r="N63" s="20"/>
      <c r="O63" s="20"/>
      <c r="P63" s="5"/>
      <c r="Q63" s="5"/>
      <c r="R63" s="4"/>
      <c r="S63" s="4"/>
      <c r="T63" s="22"/>
      <c r="U63" s="23"/>
      <c r="V63" s="23"/>
      <c r="W63" s="24"/>
      <c r="X63" s="24"/>
    </row>
    <row r="64" spans="1:25" x14ac:dyDescent="0.25">
      <c r="A64" s="5" t="s">
        <v>127</v>
      </c>
      <c r="B64" s="5"/>
      <c r="C64" s="5"/>
      <c r="D64" s="5"/>
      <c r="E64" s="5"/>
      <c r="F64" s="5"/>
      <c r="G64" s="5"/>
      <c r="H64" s="5"/>
      <c r="I64" s="5"/>
      <c r="J64" s="5"/>
      <c r="K64" s="20"/>
      <c r="L64" s="20"/>
      <c r="M64" s="21"/>
      <c r="N64" s="20"/>
      <c r="O64" s="20"/>
      <c r="P64" s="5"/>
      <c r="Q64" s="5"/>
      <c r="R64" s="4"/>
      <c r="S64" s="4"/>
      <c r="T64" s="22"/>
      <c r="U64" s="23"/>
      <c r="V64" s="23"/>
      <c r="W64" s="18"/>
      <c r="X64" s="18"/>
    </row>
    <row r="65" spans="1:24" x14ac:dyDescent="0.25">
      <c r="A65" s="5" t="s">
        <v>128</v>
      </c>
      <c r="B65" s="5"/>
      <c r="C65" s="5"/>
      <c r="D65" s="5"/>
      <c r="E65" s="5"/>
      <c r="F65" s="5"/>
      <c r="G65" s="5"/>
      <c r="H65" s="5"/>
      <c r="I65" s="5"/>
      <c r="J65" s="5"/>
      <c r="K65" s="20"/>
      <c r="L65" s="20"/>
      <c r="M65" s="21"/>
      <c r="N65" s="20"/>
      <c r="O65" s="20"/>
      <c r="P65" s="5"/>
      <c r="Q65" s="5"/>
      <c r="R65" s="4"/>
      <c r="S65" s="4"/>
      <c r="T65" s="22"/>
      <c r="U65" s="23"/>
      <c r="V65" s="23"/>
      <c r="W65" s="18"/>
      <c r="X65" s="18"/>
    </row>
    <row r="66" spans="1:24" x14ac:dyDescent="0.25">
      <c r="A66" s="5" t="s">
        <v>129</v>
      </c>
      <c r="B66" s="5"/>
      <c r="C66" s="5"/>
      <c r="D66" s="5"/>
      <c r="E66" s="5"/>
      <c r="F66" s="5"/>
      <c r="G66" s="5"/>
      <c r="H66" s="5"/>
      <c r="I66" s="5"/>
      <c r="J66" s="5"/>
      <c r="K66" s="20"/>
      <c r="L66" s="20"/>
      <c r="M66" s="21"/>
      <c r="N66" s="20"/>
      <c r="O66" s="4"/>
      <c r="P66" s="5"/>
      <c r="Q66" s="5"/>
      <c r="R66" s="4"/>
      <c r="S66" s="4"/>
      <c r="T66" s="22"/>
      <c r="U66" s="23"/>
      <c r="V66" s="23"/>
      <c r="W66" s="18"/>
      <c r="X66" s="18"/>
    </row>
    <row r="67" spans="1:24" x14ac:dyDescent="0.25">
      <c r="A67" s="5" t="s">
        <v>130</v>
      </c>
      <c r="B67" s="5"/>
      <c r="C67" s="5"/>
      <c r="D67" s="5"/>
      <c r="E67" s="5"/>
      <c r="F67" s="5"/>
      <c r="G67" s="5"/>
      <c r="H67" s="5"/>
      <c r="I67" s="5"/>
      <c r="J67" s="5"/>
      <c r="K67" s="20"/>
      <c r="L67" s="5"/>
      <c r="M67" s="5"/>
      <c r="N67" s="5"/>
      <c r="O67" s="5"/>
      <c r="P67" s="4"/>
      <c r="Q67" s="4"/>
      <c r="R67" s="4"/>
      <c r="S67" s="4"/>
      <c r="T67" s="22"/>
      <c r="U67" s="23"/>
      <c r="V67" s="23"/>
      <c r="W67" s="18"/>
      <c r="X67" s="18"/>
    </row>
    <row r="68" spans="1:24" ht="35.1" customHeight="1" x14ac:dyDescent="0.25">
      <c r="U68" s="3"/>
      <c r="V68" s="3"/>
      <c r="W68" s="3"/>
      <c r="X68" s="3"/>
    </row>
    <row r="69" spans="1:24" ht="35.1" customHeight="1" x14ac:dyDescent="0.25">
      <c r="U69" s="3"/>
      <c r="V69" s="3"/>
      <c r="W69" s="3"/>
      <c r="X69" s="3"/>
    </row>
    <row r="70" spans="1:24" ht="35.1" customHeight="1" x14ac:dyDescent="0.25">
      <c r="U70" s="3"/>
      <c r="V70" s="3"/>
      <c r="W70" s="3"/>
      <c r="X70" s="3"/>
    </row>
    <row r="71" spans="1:24" ht="35.1" customHeight="1" x14ac:dyDescent="0.25">
      <c r="U71" s="3"/>
      <c r="V71" s="3"/>
      <c r="W71" s="3"/>
      <c r="X71" s="3"/>
    </row>
    <row r="72" spans="1:24" ht="35.1" customHeight="1" x14ac:dyDescent="0.25">
      <c r="U72" s="3"/>
      <c r="V72" s="3"/>
      <c r="W72" s="3"/>
      <c r="X72" s="3"/>
    </row>
    <row r="73" spans="1:24" ht="35.1" customHeight="1" x14ac:dyDescent="0.25">
      <c r="U73" s="3"/>
      <c r="V73" s="3"/>
      <c r="W73" s="3"/>
      <c r="X73" s="3"/>
    </row>
    <row r="74" spans="1:24" ht="35.1" customHeight="1" x14ac:dyDescent="0.25">
      <c r="U74" s="3"/>
      <c r="V74" s="3"/>
      <c r="W74" s="3"/>
      <c r="X74" s="3"/>
    </row>
    <row r="75" spans="1:24" ht="35.1" customHeight="1" x14ac:dyDescent="0.25">
      <c r="U75" s="3"/>
      <c r="V75" s="3"/>
      <c r="W75" s="3"/>
      <c r="X75" s="3"/>
    </row>
    <row r="76" spans="1:24" ht="35.1" customHeight="1" x14ac:dyDescent="0.25">
      <c r="U76" s="3"/>
      <c r="V76" s="3"/>
      <c r="W76" s="3"/>
      <c r="X76" s="3"/>
    </row>
    <row r="77" spans="1:24" ht="35.1" customHeight="1" x14ac:dyDescent="0.25">
      <c r="U77" s="3"/>
      <c r="V77" s="3"/>
      <c r="W77" s="3"/>
      <c r="X77" s="3"/>
    </row>
    <row r="78" spans="1:24" x14ac:dyDescent="0.25">
      <c r="U78" s="3"/>
      <c r="V78" s="3"/>
      <c r="W78" s="3"/>
      <c r="X78" s="3"/>
    </row>
    <row r="79" spans="1:24" ht="34.5" customHeight="1" x14ac:dyDescent="0.25">
      <c r="U79" s="3"/>
      <c r="V79" s="3"/>
      <c r="W79" s="3"/>
      <c r="X79" s="3"/>
    </row>
    <row r="80" spans="1:24" x14ac:dyDescent="0.25">
      <c r="U80" s="3"/>
      <c r="V80" s="3"/>
      <c r="W80" s="3"/>
      <c r="X80" s="3"/>
    </row>
    <row r="81" spans="21:24" x14ac:dyDescent="0.25">
      <c r="U81" s="3"/>
      <c r="V81" s="3"/>
      <c r="W81" s="3"/>
      <c r="X81" s="3"/>
    </row>
    <row r="82" spans="21:24" x14ac:dyDescent="0.25">
      <c r="U82" s="3"/>
      <c r="V82" s="3"/>
      <c r="W82" s="3"/>
      <c r="X82" s="3"/>
    </row>
    <row r="83" spans="21:24" x14ac:dyDescent="0.25">
      <c r="U83" s="3"/>
      <c r="V83" s="3"/>
      <c r="W83" s="3"/>
      <c r="X83" s="3"/>
    </row>
    <row r="84" spans="21:24" x14ac:dyDescent="0.25">
      <c r="U84" s="3"/>
      <c r="V84" s="3"/>
      <c r="W84" s="3"/>
      <c r="X84" s="3"/>
    </row>
    <row r="85" spans="21:24" x14ac:dyDescent="0.25">
      <c r="U85" s="3"/>
      <c r="V85" s="3"/>
      <c r="W85" s="3"/>
      <c r="X85" s="3"/>
    </row>
    <row r="86" spans="21:24" x14ac:dyDescent="0.25">
      <c r="U86" s="3"/>
      <c r="V86" s="3"/>
      <c r="W86" s="3"/>
      <c r="X86" s="3"/>
    </row>
    <row r="87" spans="21:24" x14ac:dyDescent="0.25">
      <c r="U87" s="3"/>
      <c r="V87" s="3"/>
      <c r="W87" s="3"/>
      <c r="X87" s="3"/>
    </row>
    <row r="88" spans="21:24" x14ac:dyDescent="0.25">
      <c r="U88" s="3"/>
      <c r="V88" s="3"/>
      <c r="W88" s="3"/>
      <c r="X88" s="3"/>
    </row>
    <row r="89" spans="21:24" x14ac:dyDescent="0.25">
      <c r="U89" s="3"/>
      <c r="V89" s="3"/>
      <c r="W89" s="3"/>
      <c r="X89" s="3"/>
    </row>
    <row r="90" spans="21:24" x14ac:dyDescent="0.25">
      <c r="U90" s="3"/>
      <c r="V90" s="3"/>
      <c r="W90" s="3"/>
      <c r="X90" s="3"/>
    </row>
    <row r="91" spans="21:24" x14ac:dyDescent="0.25">
      <c r="U91" s="3"/>
      <c r="V91" s="3"/>
      <c r="W91" s="3"/>
      <c r="X91" s="3"/>
    </row>
    <row r="92" spans="21:24" x14ac:dyDescent="0.25">
      <c r="U92" s="3"/>
      <c r="V92" s="3"/>
      <c r="W92" s="3"/>
      <c r="X92" s="3"/>
    </row>
    <row r="93" spans="21:24" x14ac:dyDescent="0.25">
      <c r="U93" s="3"/>
      <c r="V93" s="3"/>
      <c r="W93" s="3"/>
      <c r="X93" s="3"/>
    </row>
    <row r="94" spans="21:24" x14ac:dyDescent="0.25">
      <c r="U94" s="3"/>
      <c r="V94" s="3"/>
      <c r="W94" s="3"/>
      <c r="X94" s="3"/>
    </row>
    <row r="95" spans="21:24" x14ac:dyDescent="0.25">
      <c r="U95" s="3"/>
      <c r="V95" s="3"/>
      <c r="W95" s="3"/>
      <c r="X95" s="3"/>
    </row>
    <row r="96" spans="21:24" x14ac:dyDescent="0.25">
      <c r="U96" s="3"/>
      <c r="V96" s="3"/>
      <c r="W96" s="3"/>
      <c r="X96" s="3"/>
    </row>
    <row r="97" spans="21:24" x14ac:dyDescent="0.25">
      <c r="U97" s="3"/>
      <c r="V97" s="3"/>
      <c r="W97" s="3"/>
      <c r="X97" s="3"/>
    </row>
    <row r="98" spans="21:24" x14ac:dyDescent="0.25">
      <c r="U98" s="3"/>
      <c r="V98" s="3"/>
      <c r="W98" s="3"/>
      <c r="X98" s="3"/>
    </row>
    <row r="99" spans="21:24" x14ac:dyDescent="0.25">
      <c r="U99" s="3"/>
      <c r="V99" s="3"/>
      <c r="W99" s="3"/>
      <c r="X99" s="3"/>
    </row>
    <row r="100" spans="21:24" x14ac:dyDescent="0.25">
      <c r="U100" s="3"/>
      <c r="V100" s="3"/>
      <c r="W100" s="3"/>
      <c r="X100" s="3"/>
    </row>
    <row r="101" spans="21:24" x14ac:dyDescent="0.25">
      <c r="U101" s="3"/>
      <c r="V101" s="3"/>
      <c r="W101" s="3"/>
      <c r="X101" s="3"/>
    </row>
    <row r="102" spans="21:24" x14ac:dyDescent="0.25">
      <c r="U102" s="3"/>
      <c r="V102" s="3"/>
      <c r="W102" s="3"/>
      <c r="X102" s="3"/>
    </row>
    <row r="103" spans="21:24" x14ac:dyDescent="0.25">
      <c r="U103" s="3"/>
      <c r="V103" s="3"/>
      <c r="W103" s="3"/>
      <c r="X103" s="3"/>
    </row>
    <row r="104" spans="21:24" x14ac:dyDescent="0.25">
      <c r="U104" s="3"/>
      <c r="V104" s="3"/>
      <c r="W104" s="3"/>
      <c r="X104" s="3"/>
    </row>
    <row r="105" spans="21:24" x14ac:dyDescent="0.25">
      <c r="U105" s="3"/>
      <c r="V105" s="3"/>
      <c r="W105" s="3"/>
      <c r="X105" s="3"/>
    </row>
    <row r="106" spans="21:24" x14ac:dyDescent="0.25">
      <c r="U106" s="3"/>
      <c r="V106" s="3"/>
      <c r="W106" s="3"/>
      <c r="X106" s="3"/>
    </row>
    <row r="107" spans="21:24" x14ac:dyDescent="0.25">
      <c r="U107" s="3"/>
      <c r="V107" s="3"/>
      <c r="W107" s="3"/>
      <c r="X107" s="3"/>
    </row>
    <row r="108" spans="21:24" x14ac:dyDescent="0.25">
      <c r="U108" s="3"/>
      <c r="V108" s="3"/>
      <c r="W108" s="3"/>
      <c r="X108" s="3"/>
    </row>
    <row r="109" spans="21:24" x14ac:dyDescent="0.25">
      <c r="U109" s="3"/>
      <c r="V109" s="3"/>
      <c r="W109" s="3"/>
      <c r="X109" s="3"/>
    </row>
    <row r="110" spans="21:24" x14ac:dyDescent="0.25">
      <c r="U110" s="3"/>
      <c r="V110" s="3"/>
      <c r="W110" s="3"/>
      <c r="X110" s="3"/>
    </row>
    <row r="111" spans="21:24" x14ac:dyDescent="0.25">
      <c r="U111" s="3"/>
      <c r="V111" s="3"/>
      <c r="W111" s="3"/>
      <c r="X111" s="3"/>
    </row>
    <row r="112" spans="21:24" x14ac:dyDescent="0.25">
      <c r="U112" s="3"/>
      <c r="V112" s="3"/>
      <c r="W112" s="3"/>
      <c r="X112" s="3"/>
    </row>
    <row r="113" spans="21:24" x14ac:dyDescent="0.25">
      <c r="U113" s="3"/>
      <c r="V113" s="3"/>
      <c r="W113" s="3"/>
      <c r="X113" s="3"/>
    </row>
    <row r="114" spans="21:24" x14ac:dyDescent="0.25">
      <c r="U114" s="3"/>
      <c r="V114" s="3"/>
      <c r="W114" s="3"/>
      <c r="X114" s="3"/>
    </row>
    <row r="115" spans="21:24" x14ac:dyDescent="0.25">
      <c r="U115" s="3"/>
      <c r="V115" s="3"/>
      <c r="W115" s="3"/>
      <c r="X115" s="3"/>
    </row>
    <row r="116" spans="21:24" x14ac:dyDescent="0.25">
      <c r="U116" s="3"/>
      <c r="V116" s="3"/>
      <c r="W116" s="3"/>
      <c r="X116" s="3"/>
    </row>
    <row r="117" spans="21:24" x14ac:dyDescent="0.25">
      <c r="U117" s="3"/>
      <c r="V117" s="3"/>
      <c r="W117" s="3"/>
      <c r="X117" s="3"/>
    </row>
    <row r="118" spans="21:24" x14ac:dyDescent="0.25">
      <c r="U118" s="3"/>
      <c r="V118" s="3"/>
      <c r="W118" s="3"/>
      <c r="X118" s="3"/>
    </row>
    <row r="119" spans="21:24" x14ac:dyDescent="0.25">
      <c r="U119" s="3"/>
      <c r="V119" s="3"/>
      <c r="W119" s="3"/>
      <c r="X119" s="3"/>
    </row>
  </sheetData>
  <mergeCells count="4">
    <mergeCell ref="A4:X4"/>
    <mergeCell ref="A3:X3"/>
    <mergeCell ref="A5:X5"/>
    <mergeCell ref="T6:X6"/>
  </mergeCells>
  <printOptions horizontalCentered="1"/>
  <pageMargins left="0.19685039370078741" right="0" top="0.78740157480314965" bottom="0.78740157480314965" header="0.78740157480314965" footer="0.78740157480314965"/>
  <pageSetup paperSize="5" scale="60"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EJECUCION GESTIÒN GENERAL</vt:lpstr>
      <vt:lpstr>'EJECUCION GESTIÒN GENERAL'!Títulos_a_imprimir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Alterno</dc:creator>
  <cp:lastModifiedBy>Alterno</cp:lastModifiedBy>
  <cp:lastPrinted>2020-09-02T19:31:34Z</cp:lastPrinted>
  <dcterms:created xsi:type="dcterms:W3CDTF">2020-09-01T13:03:31Z</dcterms:created>
  <dcterms:modified xsi:type="dcterms:W3CDTF">2020-09-02T19:32:01Z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