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pinzon-pasante\Documents\Historiales proyectos de inversión\"/>
    </mc:Choice>
  </mc:AlternateContent>
  <bookViews>
    <workbookView xWindow="0" yWindow="0" windowWidth="21600" windowHeight="9735" activeTab="1"/>
  </bookViews>
  <sheets>
    <sheet name="2014" sheetId="1" r:id="rId1"/>
    <sheet name="2015" sheetId="2" r:id="rId2"/>
    <sheet name="2016" sheetId="3" r:id="rId3"/>
    <sheet name="2017" sheetId="4" r:id="rId4"/>
    <sheet name="2018" sheetId="5"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 i="5" l="1"/>
  <c r="O5" i="5"/>
  <c r="O6" i="5"/>
  <c r="O7" i="5"/>
  <c r="O9" i="5"/>
  <c r="O10" i="5"/>
  <c r="O11" i="5"/>
  <c r="O12" i="5"/>
  <c r="O13" i="5"/>
  <c r="O14" i="5"/>
  <c r="O16" i="5"/>
  <c r="O17" i="5"/>
  <c r="O18" i="5"/>
  <c r="O20" i="5"/>
  <c r="O22" i="5"/>
  <c r="O23" i="5"/>
  <c r="O24" i="5"/>
  <c r="O25" i="5"/>
  <c r="L21" i="5"/>
  <c r="L19" i="5"/>
  <c r="L15" i="5"/>
  <c r="L8" i="5"/>
  <c r="L3" i="5"/>
  <c r="M21" i="5"/>
  <c r="M19" i="5"/>
  <c r="M15" i="5"/>
  <c r="M8" i="5"/>
  <c r="M3" i="5"/>
  <c r="O4" i="4"/>
  <c r="O5" i="4"/>
  <c r="O6" i="4"/>
  <c r="O7" i="4"/>
  <c r="O9" i="4"/>
  <c r="O10" i="4"/>
  <c r="O11" i="4"/>
  <c r="O12" i="4"/>
  <c r="O13" i="4"/>
  <c r="O14" i="4"/>
  <c r="O16" i="4"/>
  <c r="O17" i="4"/>
  <c r="O19" i="4"/>
  <c r="O20" i="4"/>
  <c r="O21" i="4"/>
  <c r="O23" i="4"/>
  <c r="O25" i="4"/>
  <c r="O26" i="4"/>
  <c r="O27" i="4"/>
  <c r="O28" i="4"/>
  <c r="O29" i="4"/>
  <c r="O30" i="4"/>
  <c r="O31" i="4"/>
  <c r="O32" i="4"/>
  <c r="O34" i="4"/>
  <c r="O35" i="4"/>
  <c r="O36" i="4"/>
  <c r="O37" i="4"/>
  <c r="L33" i="4"/>
  <c r="L24" i="4"/>
  <c r="L22" i="4"/>
  <c r="L18" i="4"/>
  <c r="L15" i="4"/>
  <c r="L8" i="4"/>
  <c r="L3" i="4"/>
  <c r="M33" i="4"/>
  <c r="M24" i="4"/>
  <c r="M22" i="4"/>
  <c r="M18" i="4"/>
  <c r="M15" i="4"/>
  <c r="M8" i="4"/>
  <c r="M3" i="4"/>
  <c r="O4" i="3"/>
  <c r="O5" i="3"/>
  <c r="O6" i="3"/>
  <c r="O7" i="3"/>
  <c r="O8" i="3"/>
  <c r="O10" i="3"/>
  <c r="O11" i="3"/>
  <c r="O12" i="3"/>
  <c r="O13" i="3"/>
  <c r="O14" i="3"/>
  <c r="O16" i="3"/>
  <c r="O17" i="3"/>
  <c r="O19" i="3"/>
  <c r="O20" i="3"/>
  <c r="O21" i="3"/>
  <c r="O22" i="3"/>
  <c r="O23" i="3"/>
  <c r="O24" i="3"/>
  <c r="O25" i="3"/>
  <c r="O26" i="3"/>
  <c r="O27" i="3"/>
  <c r="O28" i="3"/>
  <c r="O29" i="3"/>
  <c r="O30" i="3"/>
  <c r="O31" i="3"/>
  <c r="O33" i="3"/>
  <c r="O34" i="3"/>
  <c r="O35" i="3"/>
  <c r="O37" i="3"/>
  <c r="O38" i="3"/>
  <c r="O40" i="3"/>
  <c r="O41" i="3"/>
  <c r="O42" i="3"/>
  <c r="O43" i="3"/>
  <c r="O44" i="3"/>
  <c r="O45" i="3"/>
  <c r="O46" i="3"/>
  <c r="O47" i="3"/>
  <c r="L39" i="3"/>
  <c r="L36" i="3"/>
  <c r="L32" i="3"/>
  <c r="L18" i="3"/>
  <c r="L15" i="3"/>
  <c r="L9" i="3"/>
  <c r="O9" i="3" s="1"/>
  <c r="L3" i="3"/>
  <c r="M39" i="3"/>
  <c r="M36" i="3"/>
  <c r="M32" i="3"/>
  <c r="M18" i="3"/>
  <c r="M15" i="3"/>
  <c r="M9" i="3"/>
  <c r="M3" i="3"/>
  <c r="O4" i="2"/>
  <c r="O5" i="2"/>
  <c r="O6" i="2"/>
  <c r="O8" i="2"/>
  <c r="O9" i="2"/>
  <c r="O10" i="2"/>
  <c r="O11" i="2"/>
  <c r="O12" i="2"/>
  <c r="O14" i="2"/>
  <c r="O15" i="2"/>
  <c r="O17" i="2"/>
  <c r="O18" i="2"/>
  <c r="O19" i="2"/>
  <c r="O20" i="2"/>
  <c r="O21" i="2"/>
  <c r="O22" i="2"/>
  <c r="O23" i="2"/>
  <c r="O24" i="2"/>
  <c r="O25" i="2"/>
  <c r="O26" i="2"/>
  <c r="O27" i="2"/>
  <c r="O28" i="2"/>
  <c r="O29" i="2"/>
  <c r="O31" i="2"/>
  <c r="O32" i="2"/>
  <c r="O33" i="2"/>
  <c r="O35" i="2"/>
  <c r="L34" i="2"/>
  <c r="L30" i="2"/>
  <c r="L16" i="2"/>
  <c r="L13" i="2"/>
  <c r="L7" i="2"/>
  <c r="L3" i="2"/>
  <c r="M34" i="2"/>
  <c r="M30" i="2"/>
  <c r="M16" i="2"/>
  <c r="M13" i="2"/>
  <c r="O13" i="2" s="1"/>
  <c r="M7" i="2"/>
  <c r="M3" i="2"/>
  <c r="O3" i="2" s="1"/>
  <c r="O4" i="1"/>
  <c r="O6" i="1"/>
  <c r="O7" i="1"/>
  <c r="O8" i="1"/>
  <c r="O9" i="1"/>
  <c r="O10" i="1"/>
  <c r="O13" i="1"/>
  <c r="O14" i="1"/>
  <c r="O15" i="1"/>
  <c r="O16" i="1"/>
  <c r="O17" i="1"/>
  <c r="O19" i="1"/>
  <c r="O20" i="1"/>
  <c r="O22" i="1"/>
  <c r="O23" i="1"/>
  <c r="O24" i="1"/>
  <c r="O25" i="1"/>
  <c r="O26" i="1"/>
  <c r="O27" i="1"/>
  <c r="O28" i="1"/>
  <c r="O29" i="1"/>
  <c r="O30" i="1"/>
  <c r="O31" i="1"/>
  <c r="O33" i="1"/>
  <c r="O34" i="1"/>
  <c r="O36" i="1"/>
  <c r="M35" i="1"/>
  <c r="M32" i="1"/>
  <c r="M21" i="1"/>
  <c r="M18" i="1"/>
  <c r="M12" i="1"/>
  <c r="M11" i="1"/>
  <c r="M5" i="1"/>
  <c r="M3" i="1"/>
  <c r="L35" i="1"/>
  <c r="O35" i="1" s="1"/>
  <c r="L32" i="1"/>
  <c r="L21" i="1"/>
  <c r="O21" i="1" s="1"/>
  <c r="L18" i="1"/>
  <c r="L12" i="1"/>
  <c r="L11" i="1"/>
  <c r="L5" i="1"/>
  <c r="O5" i="1" s="1"/>
  <c r="L3" i="1"/>
  <c r="N21" i="5"/>
  <c r="O21" i="5" s="1"/>
  <c r="N19" i="5"/>
  <c r="O19" i="5" s="1"/>
  <c r="N15" i="5"/>
  <c r="O15" i="5" s="1"/>
  <c r="N8" i="5"/>
  <c r="O8" i="5" s="1"/>
  <c r="N3" i="5"/>
  <c r="O3" i="5" s="1"/>
  <c r="N33" i="4"/>
  <c r="O33" i="4" s="1"/>
  <c r="N24" i="4"/>
  <c r="O24" i="4" s="1"/>
  <c r="N22" i="4"/>
  <c r="O22" i="4" s="1"/>
  <c r="N18" i="4"/>
  <c r="O18" i="4" s="1"/>
  <c r="N15" i="4"/>
  <c r="O15" i="4" s="1"/>
  <c r="N8" i="4"/>
  <c r="O8" i="4" s="1"/>
  <c r="N3" i="4"/>
  <c r="O3" i="4" s="1"/>
  <c r="N39" i="3"/>
  <c r="O39" i="3" s="1"/>
  <c r="N36" i="3"/>
  <c r="O36" i="3" s="1"/>
  <c r="N32" i="3"/>
  <c r="O32" i="3" s="1"/>
  <c r="N18" i="3"/>
  <c r="O18" i="3" s="1"/>
  <c r="N15" i="3"/>
  <c r="O15" i="3" s="1"/>
  <c r="N9" i="3"/>
  <c r="N3" i="3"/>
  <c r="O3" i="3" s="1"/>
  <c r="N34" i="2"/>
  <c r="O34" i="2" s="1"/>
  <c r="N30" i="2"/>
  <c r="O30" i="2" s="1"/>
  <c r="N16" i="2"/>
  <c r="O16" i="2" s="1"/>
  <c r="N13" i="2"/>
  <c r="N7" i="2"/>
  <c r="O7" i="2" s="1"/>
  <c r="N3" i="2"/>
  <c r="N35" i="1"/>
  <c r="N32" i="1"/>
  <c r="O32" i="1" s="1"/>
  <c r="N21" i="1"/>
  <c r="N18" i="1"/>
  <c r="O18" i="1" s="1"/>
  <c r="N12" i="1"/>
  <c r="O12" i="1" s="1"/>
  <c r="N11" i="1"/>
  <c r="O11" i="1" s="1"/>
  <c r="N5" i="1"/>
  <c r="N3" i="1"/>
  <c r="O3" i="1" s="1"/>
</calcChain>
</file>

<file path=xl/sharedStrings.xml><?xml version="1.0" encoding="utf-8"?>
<sst xmlns="http://schemas.openxmlformats.org/spreadsheetml/2006/main" count="656" uniqueCount="141">
  <si>
    <t>Entidad</t>
  </si>
  <si>
    <t>Proyecto</t>
  </si>
  <si>
    <t>NombreProyecto</t>
  </si>
  <si>
    <t>ObjetivoEspecifico</t>
  </si>
  <si>
    <t>Producto</t>
  </si>
  <si>
    <t>Actividad</t>
  </si>
  <si>
    <t>Inicio</t>
  </si>
  <si>
    <t>Termina</t>
  </si>
  <si>
    <t>SUPERSOCIEDADES</t>
  </si>
  <si>
    <t>DESARROLLO DE COMPETENCIAS TÉCNICAS DE NIVEL AVANZADO PARA LOS FUNCIONARIOS DE LA SUPERINTENDENCIA DE SOCIEDADES A NIVEL NACIONAL</t>
  </si>
  <si>
    <t>ACTUALIZACIÓN Y RENOVACION DE LA INFRAESTRUCTURA TECNOLOGICA Y DE LA INFORMACIÓN PARA LA GOBERNABILIDAD ELECTRONICA DE LA SUPERINTENDENCIA DE SOCIEDADES A NIVEL NACIONAL</t>
  </si>
  <si>
    <t>ADQUISICIÓN ADECUACIÓN Y DOTACION DE UN INMUEBLE PARA LA SEDE DE LA INTENDENCIA REGIONAL DE BUCARAMANGA</t>
  </si>
  <si>
    <t>MEJORAMIENTO DE LAS SEDES DE LA SUPERINTENDENCIA DE SOCIEDADES A NIVEL NACIONAL</t>
  </si>
  <si>
    <t>MEJORAMIENTO DE LOS PROCESOS EMPRESARIALES ORIENTADOS A IMPULSAR LA FORMULACION DE REGULACION Y LA OPERACION COMO JUEZ MERCANTIL Y DE INSOLVENCIA A NIVEL NACIONAL</t>
  </si>
  <si>
    <t>APOYO Y SEGUIMIENTO EN LA APLICACIÓN DE ESTÁNDARES INTERNACIONALES EN MATERIA DE CONTABILIDAD Y DE INFORMACIÓN FINANCIERA, A NIVEL NACIONAL</t>
  </si>
  <si>
    <t>FORTALECIMIENTO DE LA COMPETITIVIDAD DE LAS SOCIEDADES DEL SECTOR REAL, A NIVEL NACIONAL</t>
  </si>
  <si>
    <t>MEJORAMIENTO DE LAS COMPETENCIAS DE LOS SERVIDORES PÚBLICOS DE LA SUPERINTENDENCIA DE SOCIEDADES A NIVEL NACIONAL</t>
  </si>
  <si>
    <t>Realizar un programa de capacitación para el aprendizaje en una segunda lengua, alineada a la política del gobierno haciendo de Colombia un país bilingüe</t>
  </si>
  <si>
    <t>No Aplica</t>
  </si>
  <si>
    <t>Actualizar y mantener la infraestructura tecnologica, administrativa y de la informacion para la atencion de los trámites y servios por medios electronicos que requiere la Entidad disponibles a nivel nacional.</t>
  </si>
  <si>
    <t>Automatizar los tramites y servicios que presta la Entidad mediante la ampliación de la capacidad tecnológica que los soporta disponibles a nivel naciona.</t>
  </si>
  <si>
    <t>Garantizar la disponibilidad de un número suficiente de parqueaderos para el Inmueble propio adquirido para la Sede Regional de Bucaramanga de la Superintendencia de Sociedades.</t>
  </si>
  <si>
    <t>Contar con espacios suficientes de conformidada con las normas de Salud Ocupacional, ambientales, de conservación documental , seguridad en áreas restringidas para prestar el servicio a la población objetivo</t>
  </si>
  <si>
    <t>Garantizar la disponibilidad de inmuebles con las características e infraestructura adecuada que mejoren la prestación del servicio.</t>
  </si>
  <si>
    <t>Socializar los procedimientos mercantiles y de insolvencia a nivel nacional.</t>
  </si>
  <si>
    <t>Intercambiar conocimientos y experiencias interactuando en foros internacionales y nacionales.</t>
  </si>
  <si>
    <t>Acompañar a los empresarios del Sector Real de la economía nacional en la adopción de Estándares Internacionales de Contabilidad a través de un programa de pedagogía empresarial, personalizado y virtual.</t>
  </si>
  <si>
    <t>Brindar a los empresarios instrumentos pedagógicos y documentos que los orienten en la convergencia a Normas Internacionales de Informaciión Financiera- NIIF y los riesgos empresariales que pueden analizarse a partir de esa información.</t>
  </si>
  <si>
    <t>Fortalecer las competencias de supervisión a través de la participación institucional en talleres, mesas de trabajo y foros nacionales o internacionales sobre Normas Internacionales de Información Financiera -NIIF y Normas Internacionales de Aseguram</t>
  </si>
  <si>
    <t>Brindar espacios suficientes y adecuados para el desarrollo de programas de Gobierno Corporativo, anticorrupción, lavado de activos, S.A.S., así como para incentivar a empresas sobresalientes en temas de transparencia.</t>
  </si>
  <si>
    <t>Intercambiar experiencias y conocimientos con organismos multilaterales y nacionales en temas de Competitividad, Buenas Prácticas Empresariales y demás inherentes al proyecto.</t>
  </si>
  <si>
    <t>Financiar capacitación en educación superior a los servidores públicos en áreas estratégicas para el desarrollo de las funciones misionales y de apoyo, tanto en Colombia como en el exterior.</t>
  </si>
  <si>
    <t>Capacitar a los servidores públicos a través de programas para el trabajo y el desarrollo humano tanto a nivel nacional como internacional; precisando que la formación en el exterior se dirige a programas altamente especializados.</t>
  </si>
  <si>
    <t>Capacitacion nivel de ingles</t>
  </si>
  <si>
    <t>Realizar capacitaciones en Ingles</t>
  </si>
  <si>
    <t>DESARROLLO DE COMPETENCIAS TÉCNICAS DE NIVEL AVANZADO PARA LOS FUNCIONARIOS DE LA SUPERINTENDENCIA DE SOCIEDADES A NIVEL NACIONAL (PASIVOS EXIGIBLES VIGENCIAS EXPIRADAS)</t>
  </si>
  <si>
    <t>Infraestructura Tecnologica</t>
  </si>
  <si>
    <t>Adquirir y renovar la infraestructura tecnologica de hardware, software y telecomunicaciones</t>
  </si>
  <si>
    <t>Procesos ITIL</t>
  </si>
  <si>
    <t>Implementar la gestión de la infraestructura tecnologica</t>
  </si>
  <si>
    <t>Implementar y sostener la gestion de la Seguridad de la Información</t>
  </si>
  <si>
    <t>Trámites y servicios electrónicos</t>
  </si>
  <si>
    <t>Implementar el Sistema de Informacion Integrado ( Aplicaciones existentes y nuevas, Inteligencia de Negocio, tableros de control, entre otros)</t>
  </si>
  <si>
    <t>Implementar la prestacion de servicios por medios electronicos</t>
  </si>
  <si>
    <t>ACTUALIZACIÓN Y RENOVACION DE LA INFRAESTRUCTURA TECNOLOGICA Y DE LA INFORMACIÓN PARA LA GOBERNABILIDAD ELECTRONICA DE LA SUPERINTENDENCIA DE SOCIEDADES A NIVEL NACIONAL (PASIVOS EXIGIBLES VIGENCIAS EXPIRADAS)</t>
  </si>
  <si>
    <t>Zonas de Estacionamiento vehicular</t>
  </si>
  <si>
    <t>Realizar el Proceso de Compraventa de las zonas d estacionamiento para la Sede de la Intendencia Regional de Bucaramanga</t>
  </si>
  <si>
    <t>Puestos de trabajo</t>
  </si>
  <si>
    <t>Adecuación y dotación para las sedes de la Superintendencia de Sociedades</t>
  </si>
  <si>
    <t>Áreas</t>
  </si>
  <si>
    <t>Actualización de los estudios de mercado a valor presente</t>
  </si>
  <si>
    <t>Sistemas modernos de infraestructura física</t>
  </si>
  <si>
    <t>Inmueble Sede Barranquilla</t>
  </si>
  <si>
    <t>Compra inmueble sede Barranquilla</t>
  </si>
  <si>
    <t>Revisión y Ajuste de los estudios de mercado y precontractuales</t>
  </si>
  <si>
    <t>Jornadas Pedagógicas</t>
  </si>
  <si>
    <t>Organizar Mesas de Trabajo, Congresos, Seminarios y foros a nivel nacional e internacional</t>
  </si>
  <si>
    <t>Publicaciones relacionadas con temas inherentes al proyecto</t>
  </si>
  <si>
    <t>Elaboración y edición de publicaciones en materia de insolvencia y mercantil en medios virtuales y físicos</t>
  </si>
  <si>
    <t>Mesas de Trabajo, Congresos, Seminarios y foros con organismos multilaterales y nacionales,</t>
  </si>
  <si>
    <t>Participar en los eventos con organismos multilaterales y nacionales dirigidos al fortalecimiento de las competencias para resolver la insolvencia y los conflictos mercantiles</t>
  </si>
  <si>
    <t>Jornadas de Sensibilización y Capacitación a Empresarios</t>
  </si>
  <si>
    <t>Adelantar talleres para empresas del Grupo 2 (Mipymes), del Grupo 1 (Grandes) y del Grupo 3 (Micros) para sensibilización y capacitación para la adopción de las Normas Internacionales de Contabilidad</t>
  </si>
  <si>
    <t>Usuarios que acceden a la formación en línea sobre NIIF,</t>
  </si>
  <si>
    <t>Capacitación virtual a empresarios en línea de tal manera que encuentren espacios de interacción con la entidad durante el proceso de convergencia a Normas Internacionales.</t>
  </si>
  <si>
    <t>Diseñar e implementar un espacio WEB para que los empresarios encuentren de forma virtual y en línea espacios de interacción con la Entidad durante el proceso de Convergencia a Normas Internacionales</t>
  </si>
  <si>
    <t>Estudios de impacto y de desempeño financiero por sectores y regiones</t>
  </si>
  <si>
    <t>Elaborar, publicar y difundir estudios de desempeño financiero por sectores productivos y regiones de alto impacto nacional; así como medir el impacto de aplicación de quienes aplicaron la Ley 550/99</t>
  </si>
  <si>
    <t>Elaborar, publicar y difundir estudios de desempeño financiero por sectores productivos y regiones de impacto nacional, así como la construcción de líneas base que midan impactos cambios normativos</t>
  </si>
  <si>
    <t>Cartillas Pedagógicas</t>
  </si>
  <si>
    <t>Elaborar, publicar y distribuir cartillas, folletos, guías y demás material pedagógico que sirva de apoyo e ilustración a los empresarios en el proceso de convergencia a Normas Internacionales.</t>
  </si>
  <si>
    <t>Mesas de trabajo</t>
  </si>
  <si>
    <t>Adelantar Mesas de Trabajo a nivel nacional o internacional que permitan hacer análisis a nivel local o regional sobre oportunidades de desarrollo económico o riesgos empresariales.</t>
  </si>
  <si>
    <t>Adelantar mesas de trabajo en las regiones que manejen sectores de impacto en la economía nacional para establecer riesgos de insolvencia empresarial. Adelantar mesas de trabajo con otras entidades de supervisión latinoamericanas.</t>
  </si>
  <si>
    <t>Talleres sobre nuevos esquemas de supervisión y detección preventiva del riesgo</t>
  </si>
  <si>
    <t>Efectuar Talleres especializados para el fortalecimiento institucional que generen propuestas de nuevos esquemas de supervisión o nuevos modelos de identificación y prevención de riesgos empresariales</t>
  </si>
  <si>
    <t>Talleres especializados para el fortalecimiento institucional que generen propuestas de nuevos esquemas de supervisión y modelos de alerta temprana en la identificación de riesgos de insolvencia empresarial.</t>
  </si>
  <si>
    <t>Foros nacionales e internacionales</t>
  </si>
  <si>
    <t>Participar en foros nacionales e internacionales donde organismos multilaterales promueven el conocimiento sobre los avances en la nueva leislación internacional y dar a conocer a través de experiencias exitosas aplicadas por otros países la implementación de Normas Internacionales de Información Financiera.</t>
  </si>
  <si>
    <t>Jornadas de sensibilización</t>
  </si>
  <si>
    <t>Elaborar y editar material especializado en temas de Gobierno Corporativo, transparencia, anticorrupción, lavado de activos y S.A.S.</t>
  </si>
  <si>
    <t>Realizar jornadas pedagógicas de sensibilización en Gobierno Corporativo, Transparencia, Anticorrupción, Lavado de Activos y S.A.S.; así como la creación del registro y publicidad para las empresas que cumplan altos estándares de transparencia.</t>
  </si>
  <si>
    <t>Participación en eventos internacionales</t>
  </si>
  <si>
    <t>Asistir y participar en las mesas de trabajo y demás eventos organizados por organismos miltilaterales en temas de Gobierno Corporativo, Transparencia, Anticorrupción, lavado de activos y S.A.S.</t>
  </si>
  <si>
    <t>Créditos de educación superior</t>
  </si>
  <si>
    <t>Realizar Convocatorias para seleccionar beneficiarios.</t>
  </si>
  <si>
    <t>Programas de educación para el trabajo y el desarrollo humano</t>
  </si>
  <si>
    <t>Ejecutar el plan de capacitación, de acuerdo con el diagnóstico de necesidades previo.</t>
  </si>
  <si>
    <t>Contar con espacios suficientes de conformidada con las normas de Salud Ocupacional, ambientales, de conservación documental , seguridad en áreas restringidas y mejoramiento de la infraestructura para prestar el servicio a la población objetivo</t>
  </si>
  <si>
    <t>Acompañar a los empresarios del Sector Real de la economía nacional en la adopción de Estándares Internacionales de Contabilidad.</t>
  </si>
  <si>
    <t>Fortalecer las competencias de supervisión sobre Normas Internacionales de Información Financiera -NIIF y Normas Internacionales de Aseguramiento -NIA.</t>
  </si>
  <si>
    <t>Preparar la logistica para el acompañamiento de los talleres y jornadas de sensibilizacion</t>
  </si>
  <si>
    <t>Brindar interacción en un espacio WEB sobre el proceso de Convergencia a Normas Internacionales</t>
  </si>
  <si>
    <t>Capacitar vía streaming sobre implementación e impacto de NIIF</t>
  </si>
  <si>
    <t>Elaboración de informes que midan impactos de cambios normativos</t>
  </si>
  <si>
    <t>Elaborar informes financieros bajo NIIF</t>
  </si>
  <si>
    <t>Elaborar y publicar cartillas o libros que sirvan de apoyo para el proceso de convergencia.</t>
  </si>
  <si>
    <t>Elaborar y publicar folletos, guías y demás material pedagógico que sirva de apoyo e ilustración a los empresarios en el proceso de convergencia a Normas Internacionales.</t>
  </si>
  <si>
    <t>Adelantar mesas de trabajo relacionadas con diferentes ejes que permitan evaluar aportes, experiencias y visiones de todos los involucrados en el proceso de convergencia a NIIF.</t>
  </si>
  <si>
    <t>Participar o realizar talleres especializados para el fortalecimiento institucional y que esten relacionados con el proceso de convergencia a NIIF</t>
  </si>
  <si>
    <t>Participar o realizar Talleres especializados para el fortalecimiento institucional que generen propuestas de nuevos esquemas de supervisión o nuevos modelos de identificación y prevención de riesgos.</t>
  </si>
  <si>
    <t>Participar en foros internacionales donde se promueva el conocimiento sobre los avances en la nueva legislación internacional</t>
  </si>
  <si>
    <t>Participar en foros nacionales donde se promueva el conocimiento sobre los avances en la nueva legislación nacional.</t>
  </si>
  <si>
    <t>Realizar o participar en jornadas o talleres pedagógicos o foros de sensibilización en Gobierno Corporativo, Transparencia, Anticorrupción, Lavado de Activos, S.A.S. y/o registro de garantias mobiliar</t>
  </si>
  <si>
    <t>IMPLEMENTACIÓN EL MODELO MULTICANAL Y SUS COMPONENTES PARA MEJORAR LA ATENCIÓN AL CIUDADANO EN LA SUPERINTENDENCIA DE SOCIEDADES NACIONAL</t>
  </si>
  <si>
    <t>MEJORAR LA EFICICIENCIA EN LA ATENCIÓN AL CIUDADANO CON EL DESARROLLO DEL MODELO MULTICANAL</t>
  </si>
  <si>
    <t>GARANTIZAR LA SOSTENIBILIDAD DEL MODELO MULTICANAL</t>
  </si>
  <si>
    <t>MEJORAMIENTO DE LAS COMPETENCIAS DE LOS SERVIDORES PÚBLICOS DE LA SUPERINTENDENCIA DE SOCIEDADES A NIVEL NACIONAL (PASIVOS EXIGIBLES VIGENCIAS EXPIRADAS)</t>
  </si>
  <si>
    <t>SERVICIOS DE ATENCION AL CIUDADANO EN LOS ASUNTOS RELACIONADOS CON LA MISION DE LA ENTIDAD</t>
  </si>
  <si>
    <t>Desarrollar e integrar las especificaciones del modelo multicanal</t>
  </si>
  <si>
    <t>Evaluar las especificaciones del modelo multicanal existente</t>
  </si>
  <si>
    <t>Poner en producción el modelo multicanal</t>
  </si>
  <si>
    <t>Realizar mantenimiento, actualizaciones o mejoras del modelo</t>
  </si>
  <si>
    <t>ESTRATEGIA DE CAPACITACION</t>
  </si>
  <si>
    <t>Aplicar el plan de capacitación y entrenamiento (talleres)</t>
  </si>
  <si>
    <t>Diseñar el plan de capacitación y entretanamiento en el uso del modelo a los usuarios (internos y externos)</t>
  </si>
  <si>
    <t>Evaluar el plan de capacitación</t>
  </si>
  <si>
    <t>EVALUACIÓN DEL MODELO MULTICANAL</t>
  </si>
  <si>
    <t>Diseñar el modelo de monitoreo y validación del modelo</t>
  </si>
  <si>
    <t>Implementar el modelo de monitoreo y validación</t>
  </si>
  <si>
    <t>Fortalecimiento de los procesos internos orientados a al atención de situaciones originadas por modalidades no autorizadas de captación masiva y habitual de dinero. Nacional</t>
  </si>
  <si>
    <t>Mejorar la eficiencia de los procesos asociado a la atención y supervisión de modalidades no autorizadas de captación masiva y habitual de dinero.</t>
  </si>
  <si>
    <t>Mejorar la administración de la información y la gestión documental de la entidad</t>
  </si>
  <si>
    <t>Inmueble Sede</t>
  </si>
  <si>
    <t>Cambio del inmueble de sede</t>
  </si>
  <si>
    <t>Servicio de gestión de calidad</t>
  </si>
  <si>
    <t>Analizar los procesos atendidos por la entidad, a través de servicios especializados para el tratamiento de casos asociados a modalidades no autorizadas de captación masiva y habitual de dinero.</t>
  </si>
  <si>
    <t>Construir el modelo de operación que debe emplear la entidad para la atención de procesos asociados a las modalidades no autorizadas de captación masiva y habitual de dinero.</t>
  </si>
  <si>
    <t>Implementar al interior de la entidad el modelo de operación que fue diseñado para la atención de procesos asociados a las modalidades no autorizadas de captación masiva y habitual de dinero.</t>
  </si>
  <si>
    <t>Servicio de gestión documental</t>
  </si>
  <si>
    <t>Diseñar un esquema de mejora para el manejo y organización de la información recibida y generada en la atención de procesos con altos volúmenes por modalidades no autorizadas de captación masiva y habitual de dinero.</t>
  </si>
  <si>
    <t>Implementar el esquema de mejora para el manejo y organización de la información recibida y generada en la atención de procesos con altos volumenes por modalidades no autorizadas de captación masiva y habitual de dinero.</t>
  </si>
  <si>
    <t>FORTALECIMIENTO DE LOS PROCESOS INTERNOS ORIENTADOS A AL ATENCIÓN DE SITUACIONES ORIGINADAS POR MODALIDADES NO AUTORIZADAS DE CAPTACIÓN MASIVA Y HABITUAL DE DINERO. NACIONAL</t>
  </si>
  <si>
    <t>Sub Total VlrInicialPGN</t>
  </si>
  <si>
    <t>Sub Total VlrVigentePGN</t>
  </si>
  <si>
    <t>Sub Total VlrObligadoPGN</t>
  </si>
  <si>
    <t>total</t>
  </si>
  <si>
    <t>Valor Inicial PGN</t>
  </si>
  <si>
    <t>Valor Vigente PGN</t>
  </si>
  <si>
    <t>Valor Obligado PGN</t>
  </si>
  <si>
    <t>Historial De Supersociedades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</si>
</sst>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 #,##0_);_(&quot;$&quot;\ * \(#,##0\);_(&quot;$&quot;\ * &quot;-&quot;??_);_(@_)"/>
  </numFmts>
  <fonts count="4" x14ac:knownFonts="1">
    <font>
      <sz val="11"/>
      <color theme="1"/>
      <name val="Calibri"/>
      <family val="2"/>
      <scheme val="minor"/>
    </font>
    <font>
      <sz val="10"/>
      <color theme="1"/>
      <name val="Arial"/>
      <family val="2"/>
    </font>
    <font>
      <sz val="13"/>
      <color theme="0"/>
      <name val="Times New Roman"/>
      <family val="1"/>
    </font>
    <font>
      <b/>
      <sz val="13"/>
      <color theme="0"/>
      <name val="Times New Roman"/>
      <family val="1"/>
    </font>
  </fonts>
  <fills count="4">
    <fill>
      <patternFill patternType="none"/>
    </fill>
    <fill>
      <patternFill patternType="gray125"/>
    </fill>
    <fill>
      <patternFill patternType="solid">
        <fgColor theme="4"/>
        <bgColor indexed="64"/>
      </patternFill>
    </fill>
    <fill>
      <patternFill patternType="solid">
        <fgColor theme="9"/>
        <bgColor indexed="64"/>
      </patternFill>
    </fill>
  </fills>
  <borders count="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26">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22"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 fontId="0" fillId="0" borderId="0" xfId="0" applyNumberFormat="1" applyAlignment="1">
      <alignment horizontal="center" vertical="center" wrapText="1"/>
    </xf>
    <xf numFmtId="0" fontId="0" fillId="0" borderId="0" xfId="0" applyAlignment="1">
      <alignment vertical="center"/>
    </xf>
    <xf numFmtId="0" fontId="1" fillId="0" borderId="0" xfId="0" applyFont="1" applyAlignment="1">
      <alignment vertical="center" wrapText="1"/>
    </xf>
    <xf numFmtId="22" fontId="1" fillId="0" borderId="0" xfId="0" applyNumberFormat="1" applyFont="1" applyAlignment="1">
      <alignment vertical="center" wrapText="1"/>
    </xf>
    <xf numFmtId="164" fontId="1" fillId="0" borderId="0" xfId="0" applyNumberFormat="1" applyFont="1" applyAlignment="1">
      <alignment vertical="center" wrapText="1"/>
    </xf>
    <xf numFmtId="0" fontId="0" fillId="0" borderId="0" xfId="0" applyAlignment="1">
      <alignment horizontal="center" vertical="center"/>
    </xf>
    <xf numFmtId="1" fontId="0" fillId="0" borderId="0" xfId="0" applyNumberFormat="1" applyAlignment="1">
      <alignment horizontal="center" vertical="center"/>
    </xf>
    <xf numFmtId="1" fontId="0" fillId="0" borderId="0" xfId="0" applyNumberFormat="1" applyAlignment="1">
      <alignment vertical="center"/>
    </xf>
    <xf numFmtId="0" fontId="1" fillId="0" borderId="0" xfId="0" applyFont="1" applyAlignment="1">
      <alignment horizontal="center" vertical="center" wrapText="1"/>
    </xf>
    <xf numFmtId="1"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64" fontId="0" fillId="0" borderId="0" xfId="0" applyNumberFormat="1" applyAlignment="1">
      <alignment horizontal="center" vertical="center"/>
    </xf>
    <xf numFmtId="164" fontId="1" fillId="0" borderId="0" xfId="0" applyNumberFormat="1" applyFont="1" applyAlignment="1">
      <alignment horizontal="center" vertical="center" wrapText="1"/>
    </xf>
    <xf numFmtId="0" fontId="1" fillId="0" borderId="0" xfId="0" applyFont="1" applyAlignment="1">
      <alignment horizontal="center" vertical="center" wrapText="1"/>
    </xf>
    <xf numFmtId="1" fontId="1" fillId="0" borderId="0" xfId="0" applyNumberFormat="1" applyFont="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1" fontId="3" fillId="3" borderId="4" xfId="0" applyNumberFormat="1" applyFont="1" applyFill="1" applyBorder="1" applyAlignment="1">
      <alignment horizontal="center" vertical="center" wrapText="1"/>
    </xf>
    <xf numFmtId="164" fontId="3" fillId="3" borderId="4"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zoomScale="70" zoomScaleNormal="70" workbookViewId="0">
      <selection activeCell="D4" sqref="D4"/>
    </sheetView>
  </sheetViews>
  <sheetFormatPr baseColWidth="10" defaultRowHeight="15" x14ac:dyDescent="0.25"/>
  <cols>
    <col min="1" max="1" width="20.5703125" style="1" bestFit="1" customWidth="1"/>
    <col min="2" max="2" width="17.85546875" style="5" bestFit="1" customWidth="1"/>
    <col min="3" max="3" width="60" style="1" customWidth="1"/>
    <col min="4" max="4" width="60.7109375" style="1" bestFit="1" customWidth="1"/>
    <col min="5" max="5" width="29.7109375" style="1" bestFit="1" customWidth="1"/>
    <col min="6" max="6" width="63.85546875" style="1" bestFit="1" customWidth="1"/>
    <col min="7" max="7" width="15.28515625" style="1" bestFit="1" customWidth="1"/>
    <col min="8" max="8" width="16.7109375" style="1" bestFit="1" customWidth="1"/>
    <col min="9" max="9" width="22.85546875" style="1" bestFit="1" customWidth="1"/>
    <col min="10" max="10" width="24.42578125" style="1" bestFit="1" customWidth="1"/>
    <col min="11" max="11" width="25.85546875" style="1" bestFit="1" customWidth="1"/>
    <col min="12" max="12" width="17.28515625" style="1" customWidth="1"/>
    <col min="13" max="13" width="19.7109375" style="1" customWidth="1"/>
    <col min="14" max="14" width="20" style="1" bestFit="1" customWidth="1"/>
    <col min="15" max="15" width="16.5703125" style="1" bestFit="1" customWidth="1"/>
    <col min="16" max="16384" width="11.42578125" style="1"/>
  </cols>
  <sheetData>
    <row r="1" spans="1:15" ht="17.25" thickBot="1" x14ac:dyDescent="0.3">
      <c r="A1" s="20" t="s">
        <v>140</v>
      </c>
      <c r="B1" s="21"/>
      <c r="C1" s="21"/>
      <c r="D1" s="21"/>
      <c r="E1" s="21"/>
      <c r="F1" s="21"/>
      <c r="G1" s="21"/>
      <c r="H1" s="21"/>
      <c r="I1" s="21"/>
      <c r="J1" s="21"/>
      <c r="K1" s="21"/>
      <c r="L1" s="21"/>
      <c r="M1" s="21"/>
      <c r="N1" s="21"/>
      <c r="O1" s="22"/>
    </row>
    <row r="2" spans="1:15" ht="49.5" x14ac:dyDescent="0.25">
      <c r="A2" s="23" t="s">
        <v>0</v>
      </c>
      <c r="B2" s="24" t="s">
        <v>1</v>
      </c>
      <c r="C2" s="23" t="s">
        <v>2</v>
      </c>
      <c r="D2" s="23" t="s">
        <v>3</v>
      </c>
      <c r="E2" s="23" t="s">
        <v>4</v>
      </c>
      <c r="F2" s="23" t="s">
        <v>5</v>
      </c>
      <c r="G2" s="23" t="s">
        <v>6</v>
      </c>
      <c r="H2" s="23" t="s">
        <v>7</v>
      </c>
      <c r="I2" s="25" t="s">
        <v>137</v>
      </c>
      <c r="J2" s="25" t="s">
        <v>138</v>
      </c>
      <c r="K2" s="25" t="s">
        <v>139</v>
      </c>
      <c r="L2" s="25" t="s">
        <v>133</v>
      </c>
      <c r="M2" s="25" t="s">
        <v>134</v>
      </c>
      <c r="N2" s="25" t="s">
        <v>135</v>
      </c>
      <c r="O2" s="25" t="s">
        <v>136</v>
      </c>
    </row>
    <row r="3" spans="1:15" ht="38.25" x14ac:dyDescent="0.25">
      <c r="A3" s="18" t="s">
        <v>8</v>
      </c>
      <c r="B3" s="19">
        <v>2011011000193</v>
      </c>
      <c r="C3" s="18" t="s">
        <v>9</v>
      </c>
      <c r="D3" s="13" t="s">
        <v>17</v>
      </c>
      <c r="E3" s="13" t="s">
        <v>33</v>
      </c>
      <c r="F3" s="13" t="s">
        <v>34</v>
      </c>
      <c r="G3" s="3">
        <v>41286</v>
      </c>
      <c r="H3" s="3">
        <v>41641</v>
      </c>
      <c r="I3" s="15">
        <v>0</v>
      </c>
      <c r="J3" s="15">
        <v>0</v>
      </c>
      <c r="K3" s="15">
        <v>0</v>
      </c>
      <c r="L3" s="17">
        <f>SUM(I3:I4)</f>
        <v>0</v>
      </c>
      <c r="M3" s="17">
        <f>SUM(J3:J4)</f>
        <v>6451800</v>
      </c>
      <c r="N3" s="17">
        <f>SUM(K3:K4)</f>
        <v>0</v>
      </c>
      <c r="O3" s="17">
        <f>N3+L3+M3</f>
        <v>6451800</v>
      </c>
    </row>
    <row r="4" spans="1:15" ht="51" x14ac:dyDescent="0.25">
      <c r="A4" s="18"/>
      <c r="B4" s="19"/>
      <c r="C4" s="18"/>
      <c r="D4" s="13" t="s">
        <v>18</v>
      </c>
      <c r="E4" s="13" t="s">
        <v>18</v>
      </c>
      <c r="F4" s="13" t="s">
        <v>35</v>
      </c>
      <c r="G4" s="3">
        <v>41640</v>
      </c>
      <c r="H4" s="3">
        <v>42004</v>
      </c>
      <c r="I4" s="15">
        <v>0</v>
      </c>
      <c r="J4" s="15">
        <v>6451800</v>
      </c>
      <c r="K4" s="15">
        <v>0</v>
      </c>
      <c r="L4" s="18"/>
      <c r="M4" s="18"/>
      <c r="N4" s="18"/>
      <c r="O4" s="18">
        <f t="shared" ref="O4:O36" si="0">N4+L4+M4</f>
        <v>0</v>
      </c>
    </row>
    <row r="5" spans="1:15" ht="38.25" x14ac:dyDescent="0.25">
      <c r="A5" s="18" t="s">
        <v>8</v>
      </c>
      <c r="B5" s="19">
        <v>2011011000200</v>
      </c>
      <c r="C5" s="18" t="s">
        <v>10</v>
      </c>
      <c r="D5" s="13" t="s">
        <v>19</v>
      </c>
      <c r="E5" s="13" t="s">
        <v>36</v>
      </c>
      <c r="F5" s="13" t="s">
        <v>37</v>
      </c>
      <c r="G5" s="3">
        <v>40910</v>
      </c>
      <c r="H5" s="3">
        <v>43464</v>
      </c>
      <c r="I5" s="15">
        <v>848681120</v>
      </c>
      <c r="J5" s="15">
        <v>916669475</v>
      </c>
      <c r="K5" s="15">
        <v>745925167.03999996</v>
      </c>
      <c r="L5" s="17">
        <f>SUM(I5:I10)</f>
        <v>6301000000</v>
      </c>
      <c r="M5" s="17">
        <f>SUM(J5:J10)</f>
        <v>6030916152</v>
      </c>
      <c r="N5" s="17">
        <f>SUM(K5:K10)</f>
        <v>4486340269.6100006</v>
      </c>
      <c r="O5" s="17">
        <f t="shared" si="0"/>
        <v>16818256421.610001</v>
      </c>
    </row>
    <row r="6" spans="1:15" ht="38.25" x14ac:dyDescent="0.25">
      <c r="A6" s="18"/>
      <c r="B6" s="19"/>
      <c r="C6" s="18"/>
      <c r="D6" s="13" t="s">
        <v>19</v>
      </c>
      <c r="E6" s="13" t="s">
        <v>38</v>
      </c>
      <c r="F6" s="13" t="s">
        <v>39</v>
      </c>
      <c r="G6" s="3">
        <v>40910</v>
      </c>
      <c r="H6" s="3">
        <v>43464</v>
      </c>
      <c r="I6" s="15">
        <v>0</v>
      </c>
      <c r="J6" s="15">
        <v>0</v>
      </c>
      <c r="K6" s="15">
        <v>0</v>
      </c>
      <c r="L6" s="18"/>
      <c r="M6" s="18"/>
      <c r="N6" s="18"/>
      <c r="O6" s="18">
        <f t="shared" si="0"/>
        <v>0</v>
      </c>
    </row>
    <row r="7" spans="1:15" ht="38.25" x14ac:dyDescent="0.25">
      <c r="A7" s="18"/>
      <c r="B7" s="19"/>
      <c r="C7" s="18"/>
      <c r="D7" s="13" t="s">
        <v>19</v>
      </c>
      <c r="E7" s="13" t="s">
        <v>38</v>
      </c>
      <c r="F7" s="13" t="s">
        <v>40</v>
      </c>
      <c r="G7" s="3">
        <v>40910</v>
      </c>
      <c r="H7" s="3">
        <v>43464</v>
      </c>
      <c r="I7" s="15">
        <v>1036968891</v>
      </c>
      <c r="J7" s="15">
        <v>788896688</v>
      </c>
      <c r="K7" s="15">
        <v>659129741</v>
      </c>
      <c r="L7" s="18"/>
      <c r="M7" s="18"/>
      <c r="N7" s="18"/>
      <c r="O7" s="18">
        <f t="shared" si="0"/>
        <v>0</v>
      </c>
    </row>
    <row r="8" spans="1:15" ht="63.75" customHeight="1" x14ac:dyDescent="0.25">
      <c r="A8" s="18"/>
      <c r="B8" s="19"/>
      <c r="C8" s="18"/>
      <c r="D8" s="13" t="s">
        <v>20</v>
      </c>
      <c r="E8" s="13" t="s">
        <v>41</v>
      </c>
      <c r="F8" s="13" t="s">
        <v>42</v>
      </c>
      <c r="G8" s="3">
        <v>40910</v>
      </c>
      <c r="H8" s="3">
        <v>43464</v>
      </c>
      <c r="I8" s="15">
        <v>4275349989</v>
      </c>
      <c r="J8" s="15">
        <v>4324654223</v>
      </c>
      <c r="K8" s="15">
        <v>3081285361.5700002</v>
      </c>
      <c r="L8" s="18"/>
      <c r="M8" s="18"/>
      <c r="N8" s="18"/>
      <c r="O8" s="18">
        <f t="shared" si="0"/>
        <v>0</v>
      </c>
    </row>
    <row r="9" spans="1:15" ht="63.75" customHeight="1" x14ac:dyDescent="0.25">
      <c r="A9" s="18"/>
      <c r="B9" s="19"/>
      <c r="C9" s="18"/>
      <c r="D9" s="13" t="s">
        <v>20</v>
      </c>
      <c r="E9" s="13" t="s">
        <v>41</v>
      </c>
      <c r="F9" s="13" t="s">
        <v>43</v>
      </c>
      <c r="G9" s="3">
        <v>40910</v>
      </c>
      <c r="H9" s="3">
        <v>42003</v>
      </c>
      <c r="I9" s="15">
        <v>140000000</v>
      </c>
      <c r="J9" s="15">
        <v>0</v>
      </c>
      <c r="K9" s="15">
        <v>0</v>
      </c>
      <c r="L9" s="18"/>
      <c r="M9" s="18"/>
      <c r="N9" s="18"/>
      <c r="O9" s="18">
        <f t="shared" si="0"/>
        <v>0</v>
      </c>
    </row>
    <row r="10" spans="1:15" ht="51" x14ac:dyDescent="0.25">
      <c r="A10" s="18"/>
      <c r="B10" s="19"/>
      <c r="C10" s="18"/>
      <c r="D10" s="13" t="s">
        <v>18</v>
      </c>
      <c r="E10" s="13" t="s">
        <v>18</v>
      </c>
      <c r="F10" s="13" t="s">
        <v>44</v>
      </c>
      <c r="G10" s="3">
        <v>41640</v>
      </c>
      <c r="H10" s="3">
        <v>42004</v>
      </c>
      <c r="I10" s="15">
        <v>0</v>
      </c>
      <c r="J10" s="15">
        <v>695766</v>
      </c>
      <c r="K10" s="15">
        <v>0</v>
      </c>
      <c r="L10" s="18"/>
      <c r="M10" s="18"/>
      <c r="N10" s="18"/>
      <c r="O10" s="18">
        <f t="shared" si="0"/>
        <v>0</v>
      </c>
    </row>
    <row r="11" spans="1:15" ht="38.25" x14ac:dyDescent="0.25">
      <c r="A11" s="13" t="s">
        <v>8</v>
      </c>
      <c r="B11" s="14">
        <v>2012011000099</v>
      </c>
      <c r="C11" s="13" t="s">
        <v>11</v>
      </c>
      <c r="D11" s="13" t="s">
        <v>21</v>
      </c>
      <c r="E11" s="13" t="s">
        <v>45</v>
      </c>
      <c r="F11" s="13" t="s">
        <v>46</v>
      </c>
      <c r="G11" s="3">
        <v>41641</v>
      </c>
      <c r="H11" s="3">
        <v>41971</v>
      </c>
      <c r="I11" s="15">
        <v>100000000</v>
      </c>
      <c r="J11" s="15">
        <v>100000000</v>
      </c>
      <c r="K11" s="15">
        <v>80320000</v>
      </c>
      <c r="L11" s="15">
        <f>SUM(I11)</f>
        <v>100000000</v>
      </c>
      <c r="M11" s="15">
        <f>SUM(J11)</f>
        <v>100000000</v>
      </c>
      <c r="N11" s="15">
        <f>SUM(K11)</f>
        <v>80320000</v>
      </c>
      <c r="O11" s="15">
        <f t="shared" si="0"/>
        <v>280320000</v>
      </c>
    </row>
    <row r="12" spans="1:15" ht="51" x14ac:dyDescent="0.25">
      <c r="A12" s="18" t="s">
        <v>8</v>
      </c>
      <c r="B12" s="19">
        <v>2013011000048</v>
      </c>
      <c r="C12" s="18" t="s">
        <v>12</v>
      </c>
      <c r="D12" s="13" t="s">
        <v>22</v>
      </c>
      <c r="E12" s="13" t="s">
        <v>47</v>
      </c>
      <c r="F12" s="13" t="s">
        <v>48</v>
      </c>
      <c r="G12" s="3">
        <v>41641</v>
      </c>
      <c r="H12" s="3">
        <v>42369</v>
      </c>
      <c r="I12" s="15">
        <v>0</v>
      </c>
      <c r="J12" s="15">
        <v>0</v>
      </c>
      <c r="K12" s="15">
        <v>0</v>
      </c>
      <c r="L12" s="17">
        <f>SUM(I12:I17)</f>
        <v>2000000000</v>
      </c>
      <c r="M12" s="17">
        <f>SUM(J12:J17)</f>
        <v>2000000000</v>
      </c>
      <c r="N12" s="17">
        <f>SUM(K12:K17)</f>
        <v>1578984224</v>
      </c>
      <c r="O12" s="17">
        <f t="shared" si="0"/>
        <v>5578984224</v>
      </c>
    </row>
    <row r="13" spans="1:15" ht="51" x14ac:dyDescent="0.25">
      <c r="A13" s="18"/>
      <c r="B13" s="19"/>
      <c r="C13" s="18"/>
      <c r="D13" s="13" t="s">
        <v>22</v>
      </c>
      <c r="E13" s="13" t="s">
        <v>49</v>
      </c>
      <c r="F13" s="13" t="s">
        <v>50</v>
      </c>
      <c r="G13" s="3">
        <v>41641</v>
      </c>
      <c r="H13" s="3">
        <v>42185</v>
      </c>
      <c r="I13" s="15">
        <v>0</v>
      </c>
      <c r="J13" s="15">
        <v>0</v>
      </c>
      <c r="K13" s="15">
        <v>0</v>
      </c>
      <c r="L13" s="18"/>
      <c r="M13" s="18"/>
      <c r="N13" s="18"/>
      <c r="O13" s="18">
        <f t="shared" si="0"/>
        <v>0</v>
      </c>
    </row>
    <row r="14" spans="1:15" ht="51" x14ac:dyDescent="0.25">
      <c r="A14" s="18"/>
      <c r="B14" s="19"/>
      <c r="C14" s="18"/>
      <c r="D14" s="13" t="s">
        <v>22</v>
      </c>
      <c r="E14" s="13" t="s">
        <v>49</v>
      </c>
      <c r="F14" s="13" t="s">
        <v>48</v>
      </c>
      <c r="G14" s="3">
        <v>41641</v>
      </c>
      <c r="H14" s="3">
        <v>42369</v>
      </c>
      <c r="I14" s="15">
        <v>1000000000</v>
      </c>
      <c r="J14" s="15">
        <v>1000000000</v>
      </c>
      <c r="K14" s="15">
        <v>578984224</v>
      </c>
      <c r="L14" s="18"/>
      <c r="M14" s="18"/>
      <c r="N14" s="18"/>
      <c r="O14" s="18">
        <f t="shared" si="0"/>
        <v>0</v>
      </c>
    </row>
    <row r="15" spans="1:15" ht="51" x14ac:dyDescent="0.25">
      <c r="A15" s="18"/>
      <c r="B15" s="19"/>
      <c r="C15" s="18"/>
      <c r="D15" s="13" t="s">
        <v>22</v>
      </c>
      <c r="E15" s="13" t="s">
        <v>51</v>
      </c>
      <c r="F15" s="13" t="s">
        <v>48</v>
      </c>
      <c r="G15" s="3">
        <v>41641</v>
      </c>
      <c r="H15" s="3">
        <v>42369</v>
      </c>
      <c r="I15" s="15">
        <v>0</v>
      </c>
      <c r="J15" s="15">
        <v>0</v>
      </c>
      <c r="K15" s="15">
        <v>0</v>
      </c>
      <c r="L15" s="18"/>
      <c r="M15" s="18"/>
      <c r="N15" s="18"/>
      <c r="O15" s="18">
        <f t="shared" si="0"/>
        <v>0</v>
      </c>
    </row>
    <row r="16" spans="1:15" ht="25.5" x14ac:dyDescent="0.25">
      <c r="A16" s="18"/>
      <c r="B16" s="19"/>
      <c r="C16" s="18"/>
      <c r="D16" s="13" t="s">
        <v>23</v>
      </c>
      <c r="E16" s="13" t="s">
        <v>52</v>
      </c>
      <c r="F16" s="13" t="s">
        <v>53</v>
      </c>
      <c r="G16" s="3">
        <v>41641</v>
      </c>
      <c r="H16" s="3">
        <v>42369</v>
      </c>
      <c r="I16" s="15">
        <v>1000000000</v>
      </c>
      <c r="J16" s="15">
        <v>1000000000</v>
      </c>
      <c r="K16" s="15">
        <v>1000000000</v>
      </c>
      <c r="L16" s="18"/>
      <c r="M16" s="18"/>
      <c r="N16" s="18"/>
      <c r="O16" s="18">
        <f t="shared" si="0"/>
        <v>0</v>
      </c>
    </row>
    <row r="17" spans="1:15" ht="25.5" x14ac:dyDescent="0.25">
      <c r="A17" s="18"/>
      <c r="B17" s="19"/>
      <c r="C17" s="18"/>
      <c r="D17" s="13" t="s">
        <v>23</v>
      </c>
      <c r="E17" s="13" t="s">
        <v>52</v>
      </c>
      <c r="F17" s="13" t="s">
        <v>54</v>
      </c>
      <c r="G17" s="3">
        <v>41641</v>
      </c>
      <c r="H17" s="3">
        <v>41973</v>
      </c>
      <c r="I17" s="15">
        <v>0</v>
      </c>
      <c r="J17" s="15">
        <v>0</v>
      </c>
      <c r="K17" s="15">
        <v>0</v>
      </c>
      <c r="L17" s="18"/>
      <c r="M17" s="18"/>
      <c r="N17" s="18"/>
      <c r="O17" s="18">
        <f t="shared" si="0"/>
        <v>0</v>
      </c>
    </row>
    <row r="18" spans="1:15" ht="63.75" customHeight="1" x14ac:dyDescent="0.25">
      <c r="A18" s="18" t="s">
        <v>8</v>
      </c>
      <c r="B18" s="19">
        <v>2013011000049</v>
      </c>
      <c r="C18" s="18" t="s">
        <v>13</v>
      </c>
      <c r="D18" s="13" t="s">
        <v>24</v>
      </c>
      <c r="E18" s="13" t="s">
        <v>55</v>
      </c>
      <c r="F18" s="13" t="s">
        <v>56</v>
      </c>
      <c r="G18" s="3">
        <v>41852</v>
      </c>
      <c r="H18" s="3">
        <v>43081</v>
      </c>
      <c r="I18" s="15">
        <v>111400000</v>
      </c>
      <c r="J18" s="15">
        <v>111400000</v>
      </c>
      <c r="K18" s="15">
        <v>75687704.819999993</v>
      </c>
      <c r="L18" s="17">
        <f>SUM(I18:I20)</f>
        <v>555000000</v>
      </c>
      <c r="M18" s="17">
        <f>SUM(J18:J20)</f>
        <v>555000000</v>
      </c>
      <c r="N18" s="17">
        <f>SUM(K18:K20)</f>
        <v>292615538.81999999</v>
      </c>
      <c r="O18" s="17">
        <f t="shared" si="0"/>
        <v>1402615538.8199999</v>
      </c>
    </row>
    <row r="19" spans="1:15" ht="63.75" customHeight="1" x14ac:dyDescent="0.25">
      <c r="A19" s="18"/>
      <c r="B19" s="19"/>
      <c r="C19" s="18"/>
      <c r="D19" s="13" t="s">
        <v>24</v>
      </c>
      <c r="E19" s="13" t="s">
        <v>57</v>
      </c>
      <c r="F19" s="13" t="s">
        <v>58</v>
      </c>
      <c r="G19" s="3">
        <v>41675</v>
      </c>
      <c r="H19" s="3">
        <v>43081</v>
      </c>
      <c r="I19" s="15">
        <v>30000000</v>
      </c>
      <c r="J19" s="15">
        <v>120000000</v>
      </c>
      <c r="K19" s="15">
        <v>30000000</v>
      </c>
      <c r="L19" s="18"/>
      <c r="M19" s="18"/>
      <c r="N19" s="18"/>
      <c r="O19" s="18">
        <f t="shared" si="0"/>
        <v>0</v>
      </c>
    </row>
    <row r="20" spans="1:15" ht="51" x14ac:dyDescent="0.25">
      <c r="A20" s="18"/>
      <c r="B20" s="19"/>
      <c r="C20" s="18"/>
      <c r="D20" s="13" t="s">
        <v>25</v>
      </c>
      <c r="E20" s="13" t="s">
        <v>59</v>
      </c>
      <c r="F20" s="13" t="s">
        <v>60</v>
      </c>
      <c r="G20" s="3">
        <v>41791</v>
      </c>
      <c r="H20" s="3">
        <v>43081</v>
      </c>
      <c r="I20" s="15">
        <v>413600000</v>
      </c>
      <c r="J20" s="15">
        <v>323600000</v>
      </c>
      <c r="K20" s="15">
        <v>186927834</v>
      </c>
      <c r="L20" s="18"/>
      <c r="M20" s="18"/>
      <c r="N20" s="18"/>
      <c r="O20" s="18">
        <f t="shared" si="0"/>
        <v>0</v>
      </c>
    </row>
    <row r="21" spans="1:15" ht="51" x14ac:dyDescent="0.25">
      <c r="A21" s="18" t="s">
        <v>8</v>
      </c>
      <c r="B21" s="19">
        <v>2013011000056</v>
      </c>
      <c r="C21" s="18" t="s">
        <v>14</v>
      </c>
      <c r="D21" s="13" t="s">
        <v>26</v>
      </c>
      <c r="E21" s="13" t="s">
        <v>61</v>
      </c>
      <c r="F21" s="13" t="s">
        <v>62</v>
      </c>
      <c r="G21" s="3">
        <v>41654</v>
      </c>
      <c r="H21" s="3">
        <v>43084</v>
      </c>
      <c r="I21" s="15">
        <v>248200000</v>
      </c>
      <c r="J21" s="15">
        <v>248200000</v>
      </c>
      <c r="K21" s="15">
        <v>248200000</v>
      </c>
      <c r="L21" s="17">
        <f>SUM(I21:I31)</f>
        <v>355200000</v>
      </c>
      <c r="M21" s="17">
        <f>SUM(J21:J31)</f>
        <v>355200000</v>
      </c>
      <c r="N21" s="17">
        <f>SUM(K21:K31)</f>
        <v>347675723.14999998</v>
      </c>
      <c r="O21" s="17">
        <f t="shared" si="0"/>
        <v>1058075723.15</v>
      </c>
    </row>
    <row r="22" spans="1:15" ht="51" x14ac:dyDescent="0.25">
      <c r="A22" s="18"/>
      <c r="B22" s="19"/>
      <c r="C22" s="18"/>
      <c r="D22" s="13" t="s">
        <v>26</v>
      </c>
      <c r="E22" s="13" t="s">
        <v>63</v>
      </c>
      <c r="F22" s="13" t="s">
        <v>64</v>
      </c>
      <c r="G22" s="3">
        <v>41852</v>
      </c>
      <c r="H22" s="3">
        <v>43084</v>
      </c>
      <c r="I22" s="15">
        <v>0</v>
      </c>
      <c r="J22" s="15">
        <v>0</v>
      </c>
      <c r="K22" s="15">
        <v>0</v>
      </c>
      <c r="L22" s="18"/>
      <c r="M22" s="18"/>
      <c r="N22" s="18"/>
      <c r="O22" s="18">
        <f t="shared" si="0"/>
        <v>0</v>
      </c>
    </row>
    <row r="23" spans="1:15" ht="51" x14ac:dyDescent="0.25">
      <c r="A23" s="18"/>
      <c r="B23" s="19"/>
      <c r="C23" s="18"/>
      <c r="D23" s="13" t="s">
        <v>26</v>
      </c>
      <c r="E23" s="13" t="s">
        <v>63</v>
      </c>
      <c r="F23" s="13" t="s">
        <v>65</v>
      </c>
      <c r="G23" s="3">
        <v>41701</v>
      </c>
      <c r="H23" s="3">
        <v>43098</v>
      </c>
      <c r="I23" s="15">
        <v>3000000</v>
      </c>
      <c r="J23" s="15">
        <v>3000000</v>
      </c>
      <c r="K23" s="15">
        <v>0</v>
      </c>
      <c r="L23" s="18"/>
      <c r="M23" s="18"/>
      <c r="N23" s="18"/>
      <c r="O23" s="18">
        <f t="shared" si="0"/>
        <v>0</v>
      </c>
    </row>
    <row r="24" spans="1:15" ht="51" x14ac:dyDescent="0.25">
      <c r="A24" s="18"/>
      <c r="B24" s="19"/>
      <c r="C24" s="18"/>
      <c r="D24" s="13" t="s">
        <v>27</v>
      </c>
      <c r="E24" s="13" t="s">
        <v>66</v>
      </c>
      <c r="F24" s="13" t="s">
        <v>67</v>
      </c>
      <c r="G24" s="3">
        <v>41774</v>
      </c>
      <c r="H24" s="3">
        <v>43084</v>
      </c>
      <c r="I24" s="15">
        <v>0</v>
      </c>
      <c r="J24" s="15">
        <v>0</v>
      </c>
      <c r="K24" s="15">
        <v>0</v>
      </c>
      <c r="L24" s="18"/>
      <c r="M24" s="18"/>
      <c r="N24" s="18"/>
      <c r="O24" s="18">
        <f t="shared" si="0"/>
        <v>0</v>
      </c>
    </row>
    <row r="25" spans="1:15" ht="51" x14ac:dyDescent="0.25">
      <c r="A25" s="18"/>
      <c r="B25" s="19"/>
      <c r="C25" s="18"/>
      <c r="D25" s="13" t="s">
        <v>27</v>
      </c>
      <c r="E25" s="13" t="s">
        <v>66</v>
      </c>
      <c r="F25" s="13" t="s">
        <v>68</v>
      </c>
      <c r="G25" s="3">
        <v>41774</v>
      </c>
      <c r="H25" s="3">
        <v>43084</v>
      </c>
      <c r="I25" s="15">
        <v>5000000</v>
      </c>
      <c r="J25" s="15">
        <v>5000000</v>
      </c>
      <c r="K25" s="15">
        <v>5000000</v>
      </c>
      <c r="L25" s="18"/>
      <c r="M25" s="18"/>
      <c r="N25" s="18"/>
      <c r="O25" s="18">
        <f t="shared" si="0"/>
        <v>0</v>
      </c>
    </row>
    <row r="26" spans="1:15" ht="51" x14ac:dyDescent="0.25">
      <c r="A26" s="18"/>
      <c r="B26" s="19"/>
      <c r="C26" s="18"/>
      <c r="D26" s="13" t="s">
        <v>27</v>
      </c>
      <c r="E26" s="13" t="s">
        <v>69</v>
      </c>
      <c r="F26" s="13" t="s">
        <v>70</v>
      </c>
      <c r="G26" s="3">
        <v>41654</v>
      </c>
      <c r="H26" s="3">
        <v>43084</v>
      </c>
      <c r="I26" s="15">
        <v>25000000</v>
      </c>
      <c r="J26" s="15">
        <v>25000000</v>
      </c>
      <c r="K26" s="15">
        <v>25000000</v>
      </c>
      <c r="L26" s="18"/>
      <c r="M26" s="18"/>
      <c r="N26" s="18"/>
      <c r="O26" s="18">
        <f t="shared" si="0"/>
        <v>0</v>
      </c>
    </row>
    <row r="27" spans="1:15" ht="51" x14ac:dyDescent="0.25">
      <c r="A27" s="18"/>
      <c r="B27" s="19"/>
      <c r="C27" s="18"/>
      <c r="D27" s="13" t="s">
        <v>28</v>
      </c>
      <c r="E27" s="13" t="s">
        <v>71</v>
      </c>
      <c r="F27" s="13" t="s">
        <v>72</v>
      </c>
      <c r="G27" s="3">
        <v>41778</v>
      </c>
      <c r="H27" s="3">
        <v>43084</v>
      </c>
      <c r="I27" s="15">
        <v>27000000</v>
      </c>
      <c r="J27" s="15">
        <v>27000000</v>
      </c>
      <c r="K27" s="15">
        <v>27000000</v>
      </c>
      <c r="L27" s="18"/>
      <c r="M27" s="18"/>
      <c r="N27" s="18"/>
      <c r="O27" s="18">
        <f t="shared" si="0"/>
        <v>0</v>
      </c>
    </row>
    <row r="28" spans="1:15" ht="51" x14ac:dyDescent="0.25">
      <c r="A28" s="18"/>
      <c r="B28" s="19"/>
      <c r="C28" s="18"/>
      <c r="D28" s="13" t="s">
        <v>28</v>
      </c>
      <c r="E28" s="13" t="s">
        <v>71</v>
      </c>
      <c r="F28" s="13" t="s">
        <v>73</v>
      </c>
      <c r="G28" s="3">
        <v>41654</v>
      </c>
      <c r="H28" s="3">
        <v>43084</v>
      </c>
      <c r="I28" s="15">
        <v>0</v>
      </c>
      <c r="J28" s="15">
        <v>0</v>
      </c>
      <c r="K28" s="15">
        <v>0</v>
      </c>
      <c r="L28" s="18"/>
      <c r="M28" s="18"/>
      <c r="N28" s="18"/>
      <c r="O28" s="18">
        <f t="shared" si="0"/>
        <v>0</v>
      </c>
    </row>
    <row r="29" spans="1:15" ht="51" x14ac:dyDescent="0.25">
      <c r="A29" s="18"/>
      <c r="B29" s="19"/>
      <c r="C29" s="18"/>
      <c r="D29" s="13" t="s">
        <v>28</v>
      </c>
      <c r="E29" s="13" t="s">
        <v>74</v>
      </c>
      <c r="F29" s="13" t="s">
        <v>75</v>
      </c>
      <c r="G29" s="3">
        <v>41654</v>
      </c>
      <c r="H29" s="3">
        <v>43084</v>
      </c>
      <c r="I29" s="15">
        <v>30000000</v>
      </c>
      <c r="J29" s="15">
        <v>30000000</v>
      </c>
      <c r="K29" s="15">
        <v>30000000</v>
      </c>
      <c r="L29" s="18"/>
      <c r="M29" s="18"/>
      <c r="N29" s="18"/>
      <c r="O29" s="18">
        <f t="shared" si="0"/>
        <v>0</v>
      </c>
    </row>
    <row r="30" spans="1:15" ht="51" x14ac:dyDescent="0.25">
      <c r="A30" s="18"/>
      <c r="B30" s="19"/>
      <c r="C30" s="18"/>
      <c r="D30" s="13" t="s">
        <v>28</v>
      </c>
      <c r="E30" s="13" t="s">
        <v>74</v>
      </c>
      <c r="F30" s="13" t="s">
        <v>76</v>
      </c>
      <c r="G30" s="3">
        <v>41654</v>
      </c>
      <c r="H30" s="3">
        <v>43084</v>
      </c>
      <c r="I30" s="15">
        <v>0</v>
      </c>
      <c r="J30" s="15">
        <v>0</v>
      </c>
      <c r="K30" s="15">
        <v>0</v>
      </c>
      <c r="L30" s="18"/>
      <c r="M30" s="18"/>
      <c r="N30" s="18"/>
      <c r="O30" s="18">
        <f t="shared" si="0"/>
        <v>0</v>
      </c>
    </row>
    <row r="31" spans="1:15" ht="63.75" x14ac:dyDescent="0.25">
      <c r="A31" s="18"/>
      <c r="B31" s="19"/>
      <c r="C31" s="18"/>
      <c r="D31" s="13" t="s">
        <v>28</v>
      </c>
      <c r="E31" s="13" t="s">
        <v>77</v>
      </c>
      <c r="F31" s="13" t="s">
        <v>78</v>
      </c>
      <c r="G31" s="3">
        <v>41654</v>
      </c>
      <c r="H31" s="3">
        <v>43084</v>
      </c>
      <c r="I31" s="15">
        <v>17000000</v>
      </c>
      <c r="J31" s="15">
        <v>17000000</v>
      </c>
      <c r="K31" s="15">
        <v>12475723.15</v>
      </c>
      <c r="L31" s="18"/>
      <c r="M31" s="18"/>
      <c r="N31" s="18"/>
      <c r="O31" s="18">
        <f t="shared" si="0"/>
        <v>0</v>
      </c>
    </row>
    <row r="32" spans="1:15" ht="51" x14ac:dyDescent="0.25">
      <c r="A32" s="18" t="s">
        <v>8</v>
      </c>
      <c r="B32" s="19">
        <v>2013011000057</v>
      </c>
      <c r="C32" s="18" t="s">
        <v>15</v>
      </c>
      <c r="D32" s="13" t="s">
        <v>29</v>
      </c>
      <c r="E32" s="13" t="s">
        <v>79</v>
      </c>
      <c r="F32" s="13" t="s">
        <v>80</v>
      </c>
      <c r="G32" s="3">
        <v>41673</v>
      </c>
      <c r="H32" s="3">
        <v>43084</v>
      </c>
      <c r="I32" s="15">
        <v>98000000</v>
      </c>
      <c r="J32" s="15">
        <v>98000000</v>
      </c>
      <c r="K32" s="15">
        <v>59364824</v>
      </c>
      <c r="L32" s="17">
        <f>SUM(I32:I34)</f>
        <v>309800000</v>
      </c>
      <c r="M32" s="17">
        <f>SUM(J32:J34)</f>
        <v>309800000</v>
      </c>
      <c r="N32" s="17">
        <f>SUM(K32:K34)</f>
        <v>170250316.38999999</v>
      </c>
      <c r="O32" s="17">
        <f t="shared" si="0"/>
        <v>789850316.38999999</v>
      </c>
    </row>
    <row r="33" spans="1:15" ht="51" x14ac:dyDescent="0.25">
      <c r="A33" s="18"/>
      <c r="B33" s="19"/>
      <c r="C33" s="18"/>
      <c r="D33" s="13" t="s">
        <v>29</v>
      </c>
      <c r="E33" s="13" t="s">
        <v>79</v>
      </c>
      <c r="F33" s="13" t="s">
        <v>81</v>
      </c>
      <c r="G33" s="3">
        <v>41645</v>
      </c>
      <c r="H33" s="3">
        <v>43084</v>
      </c>
      <c r="I33" s="15">
        <v>168000000</v>
      </c>
      <c r="J33" s="15">
        <v>148000000</v>
      </c>
      <c r="K33" s="15">
        <v>52169787.439999998</v>
      </c>
      <c r="L33" s="18"/>
      <c r="M33" s="18"/>
      <c r="N33" s="18"/>
      <c r="O33" s="18">
        <f t="shared" si="0"/>
        <v>0</v>
      </c>
    </row>
    <row r="34" spans="1:15" ht="38.25" x14ac:dyDescent="0.25">
      <c r="A34" s="18"/>
      <c r="B34" s="19"/>
      <c r="C34" s="18"/>
      <c r="D34" s="13" t="s">
        <v>30</v>
      </c>
      <c r="E34" s="13" t="s">
        <v>82</v>
      </c>
      <c r="F34" s="13" t="s">
        <v>83</v>
      </c>
      <c r="G34" s="3">
        <v>41645</v>
      </c>
      <c r="H34" s="3">
        <v>43091</v>
      </c>
      <c r="I34" s="15">
        <v>43800000</v>
      </c>
      <c r="J34" s="15">
        <v>63800000</v>
      </c>
      <c r="K34" s="15">
        <v>58715704.950000003</v>
      </c>
      <c r="L34" s="18"/>
      <c r="M34" s="18"/>
      <c r="N34" s="18"/>
      <c r="O34" s="18">
        <f t="shared" si="0"/>
        <v>0</v>
      </c>
    </row>
    <row r="35" spans="1:15" ht="38.25" x14ac:dyDescent="0.25">
      <c r="A35" s="18" t="s">
        <v>8</v>
      </c>
      <c r="B35" s="19">
        <v>2013011000073</v>
      </c>
      <c r="C35" s="18" t="s">
        <v>16</v>
      </c>
      <c r="D35" s="13" t="s">
        <v>31</v>
      </c>
      <c r="E35" s="13" t="s">
        <v>84</v>
      </c>
      <c r="F35" s="13" t="s">
        <v>85</v>
      </c>
      <c r="G35" s="3">
        <v>41641</v>
      </c>
      <c r="H35" s="3">
        <v>43098</v>
      </c>
      <c r="I35" s="15">
        <v>200000000</v>
      </c>
      <c r="J35" s="15">
        <v>200000000</v>
      </c>
      <c r="K35" s="15">
        <v>200000000</v>
      </c>
      <c r="L35" s="17">
        <f>SUM(I35:I36)</f>
        <v>890000000</v>
      </c>
      <c r="M35" s="17">
        <f>SUM(J35:J36)</f>
        <v>883548200</v>
      </c>
      <c r="N35" s="17">
        <f>SUM(K35:K36)</f>
        <v>848876044</v>
      </c>
      <c r="O35" s="17">
        <f t="shared" si="0"/>
        <v>2622424244</v>
      </c>
    </row>
    <row r="36" spans="1:15" ht="51" x14ac:dyDescent="0.25">
      <c r="A36" s="18"/>
      <c r="B36" s="19"/>
      <c r="C36" s="18"/>
      <c r="D36" s="13" t="s">
        <v>32</v>
      </c>
      <c r="E36" s="13" t="s">
        <v>86</v>
      </c>
      <c r="F36" s="13" t="s">
        <v>87</v>
      </c>
      <c r="G36" s="3">
        <v>41641</v>
      </c>
      <c r="H36" s="3">
        <v>43098</v>
      </c>
      <c r="I36" s="15">
        <v>690000000</v>
      </c>
      <c r="J36" s="15">
        <v>683548200</v>
      </c>
      <c r="K36" s="15">
        <v>648876044</v>
      </c>
      <c r="L36" s="18"/>
      <c r="M36" s="18"/>
      <c r="N36" s="18"/>
      <c r="O36" s="18">
        <f t="shared" si="0"/>
        <v>0</v>
      </c>
    </row>
  </sheetData>
  <mergeCells count="50">
    <mergeCell ref="A1:O1"/>
    <mergeCell ref="A35:A36"/>
    <mergeCell ref="B35:B36"/>
    <mergeCell ref="C35:C36"/>
    <mergeCell ref="A21:A31"/>
    <mergeCell ref="B21:B31"/>
    <mergeCell ref="C21:C31"/>
    <mergeCell ref="A32:A34"/>
    <mergeCell ref="B32:B34"/>
    <mergeCell ref="C32:C34"/>
    <mergeCell ref="A12:A17"/>
    <mergeCell ref="B12:B17"/>
    <mergeCell ref="C12:C17"/>
    <mergeCell ref="A18:A20"/>
    <mergeCell ref="B18:B20"/>
    <mergeCell ref="C18:C20"/>
    <mergeCell ref="A3:A4"/>
    <mergeCell ref="B3:B4"/>
    <mergeCell ref="C3:C4"/>
    <mergeCell ref="A5:A10"/>
    <mergeCell ref="B5:B10"/>
    <mergeCell ref="C5:C10"/>
    <mergeCell ref="N3:N4"/>
    <mergeCell ref="N5:N10"/>
    <mergeCell ref="N12:N17"/>
    <mergeCell ref="N18:N20"/>
    <mergeCell ref="N21:N31"/>
    <mergeCell ref="N32:N34"/>
    <mergeCell ref="N35:N36"/>
    <mergeCell ref="L3:L4"/>
    <mergeCell ref="L5:L10"/>
    <mergeCell ref="L12:L17"/>
    <mergeCell ref="L18:L20"/>
    <mergeCell ref="L21:L31"/>
    <mergeCell ref="L32:L34"/>
    <mergeCell ref="L35:L36"/>
    <mergeCell ref="M3:M4"/>
    <mergeCell ref="M5:M10"/>
    <mergeCell ref="M12:M17"/>
    <mergeCell ref="M18:M20"/>
    <mergeCell ref="M21:M31"/>
    <mergeCell ref="M32:M34"/>
    <mergeCell ref="M35:M36"/>
    <mergeCell ref="O32:O34"/>
    <mergeCell ref="O35:O36"/>
    <mergeCell ref="O3:O4"/>
    <mergeCell ref="O5:O10"/>
    <mergeCell ref="O12:O17"/>
    <mergeCell ref="O18:O20"/>
    <mergeCell ref="O21:O3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tabSelected="1" zoomScale="70" zoomScaleNormal="70" workbookViewId="0">
      <selection activeCell="C3" sqref="C3:C6"/>
    </sheetView>
  </sheetViews>
  <sheetFormatPr baseColWidth="10" defaultRowHeight="15" x14ac:dyDescent="0.25"/>
  <cols>
    <col min="1" max="1" width="19.7109375" style="1" bestFit="1" customWidth="1"/>
    <col min="2" max="2" width="15.7109375" style="5" bestFit="1" customWidth="1"/>
    <col min="3" max="3" width="57.7109375" style="1" bestFit="1" customWidth="1"/>
    <col min="4" max="4" width="59.28515625" style="1" bestFit="1" customWidth="1"/>
    <col min="5" max="5" width="30.5703125" style="1" bestFit="1" customWidth="1"/>
    <col min="6" max="6" width="50.140625" style="1" bestFit="1" customWidth="1"/>
    <col min="7" max="8" width="16.28515625" style="1" bestFit="1" customWidth="1"/>
    <col min="9" max="9" width="19.85546875" style="1" bestFit="1" customWidth="1"/>
    <col min="10" max="10" width="22" style="1" bestFit="1" customWidth="1"/>
    <col min="11" max="11" width="22.85546875" style="1" bestFit="1" customWidth="1"/>
    <col min="12" max="14" width="16.28515625" style="1" bestFit="1" customWidth="1"/>
    <col min="15" max="15" width="17.42578125" style="1" bestFit="1" customWidth="1"/>
    <col min="16" max="16384" width="11.42578125" style="1"/>
  </cols>
  <sheetData>
    <row r="1" spans="1:15" ht="17.25" customHeight="1" thickBot="1" x14ac:dyDescent="0.3">
      <c r="A1" s="20" t="s">
        <v>140</v>
      </c>
      <c r="B1" s="21"/>
      <c r="C1" s="21"/>
      <c r="D1" s="21"/>
      <c r="E1" s="21"/>
      <c r="F1" s="21"/>
      <c r="G1" s="21"/>
      <c r="H1" s="21"/>
      <c r="I1" s="21"/>
      <c r="J1" s="21"/>
      <c r="K1" s="21"/>
      <c r="L1" s="21"/>
      <c r="M1" s="21"/>
      <c r="N1" s="21"/>
      <c r="O1" s="22"/>
    </row>
    <row r="2" spans="1:15" ht="49.5" x14ac:dyDescent="0.25">
      <c r="A2" s="23" t="s">
        <v>0</v>
      </c>
      <c r="B2" s="24" t="s">
        <v>1</v>
      </c>
      <c r="C2" s="23" t="s">
        <v>2</v>
      </c>
      <c r="D2" s="23" t="s">
        <v>3</v>
      </c>
      <c r="E2" s="23" t="s">
        <v>4</v>
      </c>
      <c r="F2" s="23" t="s">
        <v>5</v>
      </c>
      <c r="G2" s="23" t="s">
        <v>6</v>
      </c>
      <c r="H2" s="23" t="s">
        <v>7</v>
      </c>
      <c r="I2" s="25" t="s">
        <v>137</v>
      </c>
      <c r="J2" s="25" t="s">
        <v>138</v>
      </c>
      <c r="K2" s="25" t="s">
        <v>139</v>
      </c>
      <c r="L2" s="25" t="s">
        <v>133</v>
      </c>
      <c r="M2" s="25" t="s">
        <v>134</v>
      </c>
      <c r="N2" s="25" t="s">
        <v>135</v>
      </c>
      <c r="O2" s="25" t="s">
        <v>136</v>
      </c>
    </row>
    <row r="3" spans="1:15" ht="51" x14ac:dyDescent="0.25">
      <c r="A3" s="18" t="s">
        <v>8</v>
      </c>
      <c r="B3" s="19">
        <v>2011011000200</v>
      </c>
      <c r="C3" s="18" t="s">
        <v>10</v>
      </c>
      <c r="D3" s="2" t="s">
        <v>19</v>
      </c>
      <c r="E3" s="2" t="s">
        <v>36</v>
      </c>
      <c r="F3" s="2" t="s">
        <v>37</v>
      </c>
      <c r="G3" s="3">
        <v>40910</v>
      </c>
      <c r="H3" s="3">
        <v>43464</v>
      </c>
      <c r="I3" s="4">
        <v>1549000000</v>
      </c>
      <c r="J3" s="4">
        <v>1549000000</v>
      </c>
      <c r="K3" s="4">
        <v>1307289128</v>
      </c>
      <c r="L3" s="17">
        <f>SUM(I3:I6)</f>
        <v>9159000000</v>
      </c>
      <c r="M3" s="17">
        <f>SUM(J3:J6)</f>
        <v>9159000000</v>
      </c>
      <c r="N3" s="17">
        <f>SUM(K3:K6)</f>
        <v>8383890737</v>
      </c>
      <c r="O3" s="17">
        <f>N3+M3+L3</f>
        <v>26701890737</v>
      </c>
    </row>
    <row r="4" spans="1:15" ht="51" x14ac:dyDescent="0.25">
      <c r="A4" s="18"/>
      <c r="B4" s="19"/>
      <c r="C4" s="18"/>
      <c r="D4" s="2" t="s">
        <v>19</v>
      </c>
      <c r="E4" s="2" t="s">
        <v>38</v>
      </c>
      <c r="F4" s="2" t="s">
        <v>39</v>
      </c>
      <c r="G4" s="3">
        <v>40910</v>
      </c>
      <c r="H4" s="3">
        <v>43464</v>
      </c>
      <c r="I4" s="4">
        <v>350000000</v>
      </c>
      <c r="J4" s="4">
        <v>350000000</v>
      </c>
      <c r="K4" s="4">
        <v>348933543</v>
      </c>
      <c r="L4" s="18"/>
      <c r="M4" s="18"/>
      <c r="N4" s="18"/>
      <c r="O4" s="18">
        <f t="shared" ref="O4:O35" si="0">N4+M4+L4</f>
        <v>0</v>
      </c>
    </row>
    <row r="5" spans="1:15" ht="51" x14ac:dyDescent="0.25">
      <c r="A5" s="18"/>
      <c r="B5" s="19"/>
      <c r="C5" s="18"/>
      <c r="D5" s="2" t="s">
        <v>19</v>
      </c>
      <c r="E5" s="2" t="s">
        <v>38</v>
      </c>
      <c r="F5" s="2" t="s">
        <v>40</v>
      </c>
      <c r="G5" s="3">
        <v>40910</v>
      </c>
      <c r="H5" s="3">
        <v>43464</v>
      </c>
      <c r="I5" s="4">
        <v>59535723</v>
      </c>
      <c r="J5" s="4">
        <v>59535723</v>
      </c>
      <c r="K5" s="4">
        <v>59535723</v>
      </c>
      <c r="L5" s="18"/>
      <c r="M5" s="18"/>
      <c r="N5" s="18"/>
      <c r="O5" s="18">
        <f t="shared" si="0"/>
        <v>0</v>
      </c>
    </row>
    <row r="6" spans="1:15" ht="63.75" customHeight="1" x14ac:dyDescent="0.25">
      <c r="A6" s="18"/>
      <c r="B6" s="19"/>
      <c r="C6" s="18"/>
      <c r="D6" s="2" t="s">
        <v>20</v>
      </c>
      <c r="E6" s="2" t="s">
        <v>41</v>
      </c>
      <c r="F6" s="2" t="s">
        <v>42</v>
      </c>
      <c r="G6" s="3">
        <v>40910</v>
      </c>
      <c r="H6" s="3">
        <v>43464</v>
      </c>
      <c r="I6" s="4">
        <v>7200464277</v>
      </c>
      <c r="J6" s="4">
        <v>7200464277</v>
      </c>
      <c r="K6" s="4">
        <v>6668132343</v>
      </c>
      <c r="L6" s="18"/>
      <c r="M6" s="18"/>
      <c r="N6" s="18"/>
      <c r="O6" s="18">
        <f t="shared" si="0"/>
        <v>0</v>
      </c>
    </row>
    <row r="7" spans="1:15" ht="51" x14ac:dyDescent="0.25">
      <c r="A7" s="18" t="s">
        <v>8</v>
      </c>
      <c r="B7" s="19">
        <v>2013011000048</v>
      </c>
      <c r="C7" s="18" t="s">
        <v>12</v>
      </c>
      <c r="D7" s="2" t="s">
        <v>88</v>
      </c>
      <c r="E7" s="2" t="s">
        <v>47</v>
      </c>
      <c r="F7" s="2" t="s">
        <v>48</v>
      </c>
      <c r="G7" s="3">
        <v>41641</v>
      </c>
      <c r="H7" s="3">
        <v>43098</v>
      </c>
      <c r="I7" s="4">
        <v>0</v>
      </c>
      <c r="J7" s="4">
        <v>0</v>
      </c>
      <c r="K7" s="4">
        <v>0</v>
      </c>
      <c r="L7" s="17">
        <f>SUM(I7:I12)</f>
        <v>1000000000</v>
      </c>
      <c r="M7" s="17">
        <f>SUM(J7:J12)</f>
        <v>1000000000</v>
      </c>
      <c r="N7" s="17">
        <f>SUM(K7:K12)</f>
        <v>916321803.5</v>
      </c>
      <c r="O7" s="17">
        <f t="shared" si="0"/>
        <v>2916321803.5</v>
      </c>
    </row>
    <row r="8" spans="1:15" ht="51" x14ac:dyDescent="0.25">
      <c r="A8" s="18"/>
      <c r="B8" s="19"/>
      <c r="C8" s="18"/>
      <c r="D8" s="2" t="s">
        <v>88</v>
      </c>
      <c r="E8" s="2" t="s">
        <v>49</v>
      </c>
      <c r="F8" s="2" t="s">
        <v>50</v>
      </c>
      <c r="G8" s="3">
        <v>41641</v>
      </c>
      <c r="H8" s="3">
        <v>42185</v>
      </c>
      <c r="I8" s="4">
        <v>0</v>
      </c>
      <c r="J8" s="4">
        <v>0</v>
      </c>
      <c r="K8" s="4">
        <v>0</v>
      </c>
      <c r="L8" s="18"/>
      <c r="M8" s="18"/>
      <c r="N8" s="18"/>
      <c r="O8" s="18">
        <f t="shared" si="0"/>
        <v>0</v>
      </c>
    </row>
    <row r="9" spans="1:15" ht="51" x14ac:dyDescent="0.25">
      <c r="A9" s="18"/>
      <c r="B9" s="19"/>
      <c r="C9" s="18"/>
      <c r="D9" s="2" t="s">
        <v>88</v>
      </c>
      <c r="E9" s="2" t="s">
        <v>49</v>
      </c>
      <c r="F9" s="2" t="s">
        <v>48</v>
      </c>
      <c r="G9" s="3">
        <v>41641</v>
      </c>
      <c r="H9" s="3">
        <v>43098</v>
      </c>
      <c r="I9" s="4">
        <v>1000000000</v>
      </c>
      <c r="J9" s="4">
        <v>1000000000</v>
      </c>
      <c r="K9" s="4">
        <v>916321803.5</v>
      </c>
      <c r="L9" s="18"/>
      <c r="M9" s="18"/>
      <c r="N9" s="18"/>
      <c r="O9" s="18">
        <f t="shared" si="0"/>
        <v>0</v>
      </c>
    </row>
    <row r="10" spans="1:15" ht="51" x14ac:dyDescent="0.25">
      <c r="A10" s="18"/>
      <c r="B10" s="19"/>
      <c r="C10" s="18"/>
      <c r="D10" s="2" t="s">
        <v>88</v>
      </c>
      <c r="E10" s="2" t="s">
        <v>51</v>
      </c>
      <c r="F10" s="2" t="s">
        <v>48</v>
      </c>
      <c r="G10" s="3">
        <v>41641</v>
      </c>
      <c r="H10" s="3">
        <v>43098</v>
      </c>
      <c r="I10" s="4">
        <v>0</v>
      </c>
      <c r="J10" s="4">
        <v>0</v>
      </c>
      <c r="K10" s="4">
        <v>0</v>
      </c>
      <c r="L10" s="18"/>
      <c r="M10" s="18"/>
      <c r="N10" s="18"/>
      <c r="O10" s="18">
        <f t="shared" si="0"/>
        <v>0</v>
      </c>
    </row>
    <row r="11" spans="1:15" ht="25.5" x14ac:dyDescent="0.25">
      <c r="A11" s="18"/>
      <c r="B11" s="19"/>
      <c r="C11" s="18"/>
      <c r="D11" s="2" t="s">
        <v>23</v>
      </c>
      <c r="E11" s="2" t="s">
        <v>52</v>
      </c>
      <c r="F11" s="2" t="s">
        <v>53</v>
      </c>
      <c r="G11" s="3">
        <v>41641</v>
      </c>
      <c r="H11" s="3">
        <v>42369</v>
      </c>
      <c r="I11" s="4">
        <v>0</v>
      </c>
      <c r="J11" s="4">
        <v>0</v>
      </c>
      <c r="K11" s="4">
        <v>0</v>
      </c>
      <c r="L11" s="18"/>
      <c r="M11" s="18"/>
      <c r="N11" s="18"/>
      <c r="O11" s="18">
        <f t="shared" si="0"/>
        <v>0</v>
      </c>
    </row>
    <row r="12" spans="1:15" ht="25.5" x14ac:dyDescent="0.25">
      <c r="A12" s="18"/>
      <c r="B12" s="19"/>
      <c r="C12" s="18"/>
      <c r="D12" s="2" t="s">
        <v>23</v>
      </c>
      <c r="E12" s="2" t="s">
        <v>52</v>
      </c>
      <c r="F12" s="2" t="s">
        <v>54</v>
      </c>
      <c r="G12" s="3">
        <v>41641</v>
      </c>
      <c r="H12" s="3">
        <v>41973</v>
      </c>
      <c r="I12" s="4">
        <v>0</v>
      </c>
      <c r="J12" s="4">
        <v>0</v>
      </c>
      <c r="K12" s="4">
        <v>0</v>
      </c>
      <c r="L12" s="18"/>
      <c r="M12" s="18"/>
      <c r="N12" s="18"/>
      <c r="O12" s="18">
        <f t="shared" si="0"/>
        <v>0</v>
      </c>
    </row>
    <row r="13" spans="1:15" ht="63.75" customHeight="1" x14ac:dyDescent="0.25">
      <c r="A13" s="18" t="s">
        <v>8</v>
      </c>
      <c r="B13" s="19">
        <v>2013011000049</v>
      </c>
      <c r="C13" s="18" t="s">
        <v>13</v>
      </c>
      <c r="D13" s="2" t="s">
        <v>24</v>
      </c>
      <c r="E13" s="2" t="s">
        <v>55</v>
      </c>
      <c r="F13" s="2" t="s">
        <v>56</v>
      </c>
      <c r="G13" s="3">
        <v>41852</v>
      </c>
      <c r="H13" s="3">
        <v>43081</v>
      </c>
      <c r="I13" s="4">
        <v>131800000</v>
      </c>
      <c r="J13" s="4">
        <v>230000000</v>
      </c>
      <c r="K13" s="4">
        <v>55096224.460000001</v>
      </c>
      <c r="L13" s="17">
        <f>SUM(I13:I15)</f>
        <v>650000000</v>
      </c>
      <c r="M13" s="17">
        <f>SUM(J13:J15)</f>
        <v>650000000</v>
      </c>
      <c r="N13" s="17">
        <f>SUM(K13:K15)</f>
        <v>171766937.46000001</v>
      </c>
      <c r="O13" s="17">
        <f t="shared" si="0"/>
        <v>1471766937.46</v>
      </c>
    </row>
    <row r="14" spans="1:15" ht="63.75" customHeight="1" x14ac:dyDescent="0.25">
      <c r="A14" s="18"/>
      <c r="B14" s="19"/>
      <c r="C14" s="18"/>
      <c r="D14" s="2" t="s">
        <v>24</v>
      </c>
      <c r="E14" s="2" t="s">
        <v>57</v>
      </c>
      <c r="F14" s="2" t="s">
        <v>58</v>
      </c>
      <c r="G14" s="3">
        <v>41675</v>
      </c>
      <c r="H14" s="3">
        <v>43081</v>
      </c>
      <c r="I14" s="4">
        <v>35000000</v>
      </c>
      <c r="J14" s="4">
        <v>120000000</v>
      </c>
      <c r="K14" s="4">
        <v>55090720</v>
      </c>
      <c r="L14" s="18"/>
      <c r="M14" s="18"/>
      <c r="N14" s="18"/>
      <c r="O14" s="18">
        <f t="shared" si="0"/>
        <v>0</v>
      </c>
    </row>
    <row r="15" spans="1:15" ht="51" x14ac:dyDescent="0.25">
      <c r="A15" s="18"/>
      <c r="B15" s="19"/>
      <c r="C15" s="18"/>
      <c r="D15" s="2" t="s">
        <v>25</v>
      </c>
      <c r="E15" s="2" t="s">
        <v>59</v>
      </c>
      <c r="F15" s="2" t="s">
        <v>60</v>
      </c>
      <c r="G15" s="3">
        <v>41791</v>
      </c>
      <c r="H15" s="3">
        <v>43081</v>
      </c>
      <c r="I15" s="4">
        <v>483200000</v>
      </c>
      <c r="J15" s="4">
        <v>300000000</v>
      </c>
      <c r="K15" s="4">
        <v>61579993</v>
      </c>
      <c r="L15" s="18"/>
      <c r="M15" s="18"/>
      <c r="N15" s="18"/>
      <c r="O15" s="18">
        <f t="shared" si="0"/>
        <v>0</v>
      </c>
    </row>
    <row r="16" spans="1:15" ht="51" x14ac:dyDescent="0.25">
      <c r="A16" s="18" t="s">
        <v>8</v>
      </c>
      <c r="B16" s="19">
        <v>2013011000056</v>
      </c>
      <c r="C16" s="18" t="s">
        <v>14</v>
      </c>
      <c r="D16" s="2" t="s">
        <v>89</v>
      </c>
      <c r="E16" s="2" t="s">
        <v>61</v>
      </c>
      <c r="F16" s="2" t="s">
        <v>62</v>
      </c>
      <c r="G16" s="3">
        <v>41654</v>
      </c>
      <c r="H16" s="3">
        <v>43084</v>
      </c>
      <c r="I16" s="4">
        <v>203000000</v>
      </c>
      <c r="J16" s="4">
        <v>130000000</v>
      </c>
      <c r="K16" s="4">
        <v>130000000</v>
      </c>
      <c r="L16" s="17">
        <f>SUM(I16:I29)</f>
        <v>416000000</v>
      </c>
      <c r="M16" s="17">
        <f>SUM(J16:J29)</f>
        <v>416000000</v>
      </c>
      <c r="N16" s="17">
        <f>SUM(K16:K29)</f>
        <v>259889346</v>
      </c>
      <c r="O16" s="17">
        <f t="shared" si="0"/>
        <v>1091889346</v>
      </c>
    </row>
    <row r="17" spans="1:15" ht="51" customHeight="1" x14ac:dyDescent="0.25">
      <c r="A17" s="18"/>
      <c r="B17" s="19"/>
      <c r="C17" s="18"/>
      <c r="D17" s="2" t="s">
        <v>89</v>
      </c>
      <c r="E17" s="2" t="s">
        <v>61</v>
      </c>
      <c r="F17" s="2" t="s">
        <v>91</v>
      </c>
      <c r="G17" s="3">
        <v>42370</v>
      </c>
      <c r="H17" s="3">
        <v>43098</v>
      </c>
      <c r="I17" s="4">
        <v>0</v>
      </c>
      <c r="J17" s="4">
        <v>0</v>
      </c>
      <c r="K17" s="4">
        <v>0</v>
      </c>
      <c r="L17" s="18"/>
      <c r="M17" s="18"/>
      <c r="N17" s="18"/>
      <c r="O17" s="18">
        <f t="shared" si="0"/>
        <v>0</v>
      </c>
    </row>
    <row r="18" spans="1:15" ht="51" customHeight="1" x14ac:dyDescent="0.25">
      <c r="A18" s="18"/>
      <c r="B18" s="19"/>
      <c r="C18" s="18"/>
      <c r="D18" s="2" t="s">
        <v>89</v>
      </c>
      <c r="E18" s="2" t="s">
        <v>63</v>
      </c>
      <c r="F18" s="2" t="s">
        <v>92</v>
      </c>
      <c r="G18" s="3">
        <v>41701</v>
      </c>
      <c r="H18" s="3">
        <v>43098</v>
      </c>
      <c r="I18" s="4">
        <v>56000000</v>
      </c>
      <c r="J18" s="4">
        <v>20000000</v>
      </c>
      <c r="K18" s="4">
        <v>20000000</v>
      </c>
      <c r="L18" s="18"/>
      <c r="M18" s="18"/>
      <c r="N18" s="18"/>
      <c r="O18" s="18">
        <f t="shared" si="0"/>
        <v>0</v>
      </c>
    </row>
    <row r="19" spans="1:15" ht="51" customHeight="1" x14ac:dyDescent="0.25">
      <c r="A19" s="18"/>
      <c r="B19" s="19"/>
      <c r="C19" s="18"/>
      <c r="D19" s="2" t="s">
        <v>89</v>
      </c>
      <c r="E19" s="2" t="s">
        <v>63</v>
      </c>
      <c r="F19" s="2" t="s">
        <v>93</v>
      </c>
      <c r="G19" s="3">
        <v>41852</v>
      </c>
      <c r="H19" s="3">
        <v>43084</v>
      </c>
      <c r="I19" s="4">
        <v>0</v>
      </c>
      <c r="J19" s="4">
        <v>0</v>
      </c>
      <c r="K19" s="4">
        <v>0</v>
      </c>
      <c r="L19" s="18"/>
      <c r="M19" s="18"/>
      <c r="N19" s="18"/>
      <c r="O19" s="18">
        <f t="shared" si="0"/>
        <v>0</v>
      </c>
    </row>
    <row r="20" spans="1:15" ht="51" x14ac:dyDescent="0.25">
      <c r="A20" s="18"/>
      <c r="B20" s="19"/>
      <c r="C20" s="18"/>
      <c r="D20" s="2" t="s">
        <v>27</v>
      </c>
      <c r="E20" s="2" t="s">
        <v>66</v>
      </c>
      <c r="F20" s="2" t="s">
        <v>94</v>
      </c>
      <c r="G20" s="3">
        <v>41774</v>
      </c>
      <c r="H20" s="3">
        <v>43084</v>
      </c>
      <c r="I20" s="4">
        <v>47000000</v>
      </c>
      <c r="J20" s="4">
        <v>0</v>
      </c>
      <c r="K20" s="4">
        <v>0</v>
      </c>
      <c r="L20" s="18"/>
      <c r="M20" s="18"/>
      <c r="N20" s="18"/>
      <c r="O20" s="18">
        <f t="shared" si="0"/>
        <v>0</v>
      </c>
    </row>
    <row r="21" spans="1:15" ht="51" x14ac:dyDescent="0.25">
      <c r="A21" s="18"/>
      <c r="B21" s="19"/>
      <c r="C21" s="18"/>
      <c r="D21" s="2" t="s">
        <v>27</v>
      </c>
      <c r="E21" s="2" t="s">
        <v>66</v>
      </c>
      <c r="F21" s="2" t="s">
        <v>95</v>
      </c>
      <c r="G21" s="3">
        <v>41774</v>
      </c>
      <c r="H21" s="3">
        <v>43084</v>
      </c>
      <c r="I21" s="4">
        <v>0</v>
      </c>
      <c r="J21" s="4">
        <v>14000000</v>
      </c>
      <c r="K21" s="4">
        <v>3708372</v>
      </c>
      <c r="L21" s="18"/>
      <c r="M21" s="18"/>
      <c r="N21" s="18"/>
      <c r="O21" s="18">
        <f t="shared" si="0"/>
        <v>0</v>
      </c>
    </row>
    <row r="22" spans="1:15" ht="51" x14ac:dyDescent="0.25">
      <c r="A22" s="18"/>
      <c r="B22" s="19"/>
      <c r="C22" s="18"/>
      <c r="D22" s="2" t="s">
        <v>27</v>
      </c>
      <c r="E22" s="2" t="s">
        <v>69</v>
      </c>
      <c r="F22" s="2" t="s">
        <v>96</v>
      </c>
      <c r="G22" s="3">
        <v>42370</v>
      </c>
      <c r="H22" s="3">
        <v>42735</v>
      </c>
      <c r="I22" s="4">
        <v>0</v>
      </c>
      <c r="J22" s="4">
        <v>0</v>
      </c>
      <c r="K22" s="4">
        <v>0</v>
      </c>
      <c r="L22" s="18"/>
      <c r="M22" s="18"/>
      <c r="N22" s="18"/>
      <c r="O22" s="18">
        <f t="shared" si="0"/>
        <v>0</v>
      </c>
    </row>
    <row r="23" spans="1:15" ht="51" x14ac:dyDescent="0.25">
      <c r="A23" s="18"/>
      <c r="B23" s="19"/>
      <c r="C23" s="18"/>
      <c r="D23" s="2" t="s">
        <v>27</v>
      </c>
      <c r="E23" s="2" t="s">
        <v>69</v>
      </c>
      <c r="F23" s="2" t="s">
        <v>97</v>
      </c>
      <c r="G23" s="3">
        <v>41654</v>
      </c>
      <c r="H23" s="3">
        <v>43084</v>
      </c>
      <c r="I23" s="4">
        <v>29000000</v>
      </c>
      <c r="J23" s="4">
        <v>29000000</v>
      </c>
      <c r="K23" s="4">
        <v>13976028</v>
      </c>
      <c r="L23" s="18"/>
      <c r="M23" s="18"/>
      <c r="N23" s="18"/>
      <c r="O23" s="18">
        <f t="shared" si="0"/>
        <v>0</v>
      </c>
    </row>
    <row r="24" spans="1:15" ht="51" x14ac:dyDescent="0.25">
      <c r="A24" s="18"/>
      <c r="B24" s="19"/>
      <c r="C24" s="18"/>
      <c r="D24" s="2" t="s">
        <v>90</v>
      </c>
      <c r="E24" s="2" t="s">
        <v>71</v>
      </c>
      <c r="F24" s="2" t="s">
        <v>72</v>
      </c>
      <c r="G24" s="3">
        <v>41654</v>
      </c>
      <c r="H24" s="3">
        <v>43084</v>
      </c>
      <c r="I24" s="4">
        <v>0</v>
      </c>
      <c r="J24" s="4">
        <v>0</v>
      </c>
      <c r="K24" s="4">
        <v>0</v>
      </c>
      <c r="L24" s="18"/>
      <c r="M24" s="18"/>
      <c r="N24" s="18"/>
      <c r="O24" s="18">
        <f t="shared" si="0"/>
        <v>0</v>
      </c>
    </row>
    <row r="25" spans="1:15" ht="51" x14ac:dyDescent="0.25">
      <c r="A25" s="18"/>
      <c r="B25" s="19"/>
      <c r="C25" s="18"/>
      <c r="D25" s="2" t="s">
        <v>90</v>
      </c>
      <c r="E25" s="2" t="s">
        <v>71</v>
      </c>
      <c r="F25" s="2" t="s">
        <v>98</v>
      </c>
      <c r="G25" s="3">
        <v>41778</v>
      </c>
      <c r="H25" s="3">
        <v>43084</v>
      </c>
      <c r="I25" s="4">
        <v>32000000</v>
      </c>
      <c r="J25" s="4">
        <v>10000000</v>
      </c>
      <c r="K25" s="4">
        <v>10000000</v>
      </c>
      <c r="L25" s="18"/>
      <c r="M25" s="18"/>
      <c r="N25" s="18"/>
      <c r="O25" s="18">
        <f t="shared" si="0"/>
        <v>0</v>
      </c>
    </row>
    <row r="26" spans="1:15" ht="38.25" x14ac:dyDescent="0.25">
      <c r="A26" s="18"/>
      <c r="B26" s="19"/>
      <c r="C26" s="18"/>
      <c r="D26" s="2" t="s">
        <v>90</v>
      </c>
      <c r="E26" s="2" t="s">
        <v>74</v>
      </c>
      <c r="F26" s="2" t="s">
        <v>99</v>
      </c>
      <c r="G26" s="3">
        <v>41654</v>
      </c>
      <c r="H26" s="3">
        <v>43084</v>
      </c>
      <c r="I26" s="4">
        <v>35000000</v>
      </c>
      <c r="J26" s="4">
        <v>179000000</v>
      </c>
      <c r="K26" s="4">
        <v>74669979</v>
      </c>
      <c r="L26" s="18"/>
      <c r="M26" s="18"/>
      <c r="N26" s="18"/>
      <c r="O26" s="18">
        <f t="shared" si="0"/>
        <v>0</v>
      </c>
    </row>
    <row r="27" spans="1:15" ht="51" x14ac:dyDescent="0.25">
      <c r="A27" s="18"/>
      <c r="B27" s="19"/>
      <c r="C27" s="18"/>
      <c r="D27" s="2" t="s">
        <v>90</v>
      </c>
      <c r="E27" s="2" t="s">
        <v>74</v>
      </c>
      <c r="F27" s="2" t="s">
        <v>100</v>
      </c>
      <c r="G27" s="3">
        <v>42370</v>
      </c>
      <c r="H27" s="3">
        <v>43084</v>
      </c>
      <c r="I27" s="4">
        <v>0</v>
      </c>
      <c r="J27" s="4">
        <v>0</v>
      </c>
      <c r="K27" s="4">
        <v>0</v>
      </c>
      <c r="L27" s="18"/>
      <c r="M27" s="18"/>
      <c r="N27" s="18"/>
      <c r="O27" s="18">
        <f t="shared" si="0"/>
        <v>0</v>
      </c>
    </row>
    <row r="28" spans="1:15" ht="38.25" x14ac:dyDescent="0.25">
      <c r="A28" s="18"/>
      <c r="B28" s="19"/>
      <c r="C28" s="18"/>
      <c r="D28" s="2" t="s">
        <v>90</v>
      </c>
      <c r="E28" s="2" t="s">
        <v>77</v>
      </c>
      <c r="F28" s="2" t="s">
        <v>101</v>
      </c>
      <c r="G28" s="3">
        <v>42370</v>
      </c>
      <c r="H28" s="3">
        <v>43100</v>
      </c>
      <c r="I28" s="4">
        <v>0</v>
      </c>
      <c r="J28" s="4">
        <v>0</v>
      </c>
      <c r="K28" s="4">
        <v>0</v>
      </c>
      <c r="L28" s="18"/>
      <c r="M28" s="18"/>
      <c r="N28" s="18"/>
      <c r="O28" s="18">
        <f t="shared" si="0"/>
        <v>0</v>
      </c>
    </row>
    <row r="29" spans="1:15" ht="38.25" x14ac:dyDescent="0.25">
      <c r="A29" s="18"/>
      <c r="B29" s="19"/>
      <c r="C29" s="18"/>
      <c r="D29" s="2" t="s">
        <v>90</v>
      </c>
      <c r="E29" s="2" t="s">
        <v>77</v>
      </c>
      <c r="F29" s="2" t="s">
        <v>102</v>
      </c>
      <c r="G29" s="3">
        <v>41654</v>
      </c>
      <c r="H29" s="3">
        <v>43084</v>
      </c>
      <c r="I29" s="4">
        <v>14000000</v>
      </c>
      <c r="J29" s="4">
        <v>34000000</v>
      </c>
      <c r="K29" s="4">
        <v>7534967</v>
      </c>
      <c r="L29" s="18"/>
      <c r="M29" s="18"/>
      <c r="N29" s="18"/>
      <c r="O29" s="18">
        <f t="shared" si="0"/>
        <v>0</v>
      </c>
    </row>
    <row r="30" spans="1:15" ht="51" x14ac:dyDescent="0.25">
      <c r="A30" s="18" t="s">
        <v>8</v>
      </c>
      <c r="B30" s="19">
        <v>2013011000057</v>
      </c>
      <c r="C30" s="18" t="s">
        <v>15</v>
      </c>
      <c r="D30" s="2" t="s">
        <v>29</v>
      </c>
      <c r="E30" s="2" t="s">
        <v>79</v>
      </c>
      <c r="F30" s="2" t="s">
        <v>80</v>
      </c>
      <c r="G30" s="3">
        <v>41673</v>
      </c>
      <c r="H30" s="3">
        <v>43084</v>
      </c>
      <c r="I30" s="4">
        <v>70000000</v>
      </c>
      <c r="J30" s="4">
        <v>50000000</v>
      </c>
      <c r="K30" s="4">
        <v>24344516</v>
      </c>
      <c r="L30" s="17">
        <f>SUM(I30:I33)</f>
        <v>354000000</v>
      </c>
      <c r="M30" s="17">
        <f>SUM(J30:J33)</f>
        <v>354000000</v>
      </c>
      <c r="N30" s="17">
        <f>SUM(K30:K33)</f>
        <v>183892678.97999999</v>
      </c>
      <c r="O30" s="17">
        <f t="shared" si="0"/>
        <v>891892678.98000002</v>
      </c>
    </row>
    <row r="31" spans="1:15" ht="51" x14ac:dyDescent="0.25">
      <c r="A31" s="18"/>
      <c r="B31" s="19"/>
      <c r="C31" s="18"/>
      <c r="D31" s="2" t="s">
        <v>29</v>
      </c>
      <c r="E31" s="2" t="s">
        <v>79</v>
      </c>
      <c r="F31" s="2" t="s">
        <v>103</v>
      </c>
      <c r="G31" s="3">
        <v>41645</v>
      </c>
      <c r="H31" s="3">
        <v>43084</v>
      </c>
      <c r="I31" s="4">
        <v>204000000</v>
      </c>
      <c r="J31" s="4">
        <v>274000000</v>
      </c>
      <c r="K31" s="4">
        <v>134829250.97999999</v>
      </c>
      <c r="L31" s="18"/>
      <c r="M31" s="18"/>
      <c r="N31" s="18"/>
      <c r="O31" s="18">
        <f t="shared" si="0"/>
        <v>0</v>
      </c>
    </row>
    <row r="32" spans="1:15" ht="51" x14ac:dyDescent="0.25">
      <c r="A32" s="18"/>
      <c r="B32" s="19"/>
      <c r="C32" s="18"/>
      <c r="D32" s="2" t="s">
        <v>29</v>
      </c>
      <c r="E32" s="2" t="s">
        <v>69</v>
      </c>
      <c r="F32" s="2" t="s">
        <v>80</v>
      </c>
      <c r="G32" s="3">
        <v>41726</v>
      </c>
      <c r="H32" s="3">
        <v>43084</v>
      </c>
      <c r="I32" s="4">
        <v>0</v>
      </c>
      <c r="J32" s="4">
        <v>0</v>
      </c>
      <c r="K32" s="4">
        <v>0</v>
      </c>
      <c r="L32" s="18"/>
      <c r="M32" s="18"/>
      <c r="N32" s="18"/>
      <c r="O32" s="18">
        <f t="shared" si="0"/>
        <v>0</v>
      </c>
    </row>
    <row r="33" spans="1:15" ht="51" x14ac:dyDescent="0.25">
      <c r="A33" s="18"/>
      <c r="B33" s="19"/>
      <c r="C33" s="18"/>
      <c r="D33" s="2" t="s">
        <v>30</v>
      </c>
      <c r="E33" s="2" t="s">
        <v>82</v>
      </c>
      <c r="F33" s="2" t="s">
        <v>83</v>
      </c>
      <c r="G33" s="3">
        <v>41645</v>
      </c>
      <c r="H33" s="3">
        <v>43091</v>
      </c>
      <c r="I33" s="4">
        <v>80000000</v>
      </c>
      <c r="J33" s="4">
        <v>30000000</v>
      </c>
      <c r="K33" s="4">
        <v>24718912</v>
      </c>
      <c r="L33" s="18"/>
      <c r="M33" s="18"/>
      <c r="N33" s="18"/>
      <c r="O33" s="18">
        <f t="shared" si="0"/>
        <v>0</v>
      </c>
    </row>
    <row r="34" spans="1:15" ht="38.25" x14ac:dyDescent="0.25">
      <c r="A34" s="18" t="s">
        <v>8</v>
      </c>
      <c r="B34" s="19">
        <v>2013011000073</v>
      </c>
      <c r="C34" s="18" t="s">
        <v>16</v>
      </c>
      <c r="D34" s="2" t="s">
        <v>31</v>
      </c>
      <c r="E34" s="2" t="s">
        <v>84</v>
      </c>
      <c r="F34" s="2" t="s">
        <v>85</v>
      </c>
      <c r="G34" s="3">
        <v>41641</v>
      </c>
      <c r="H34" s="3">
        <v>43098</v>
      </c>
      <c r="I34" s="4">
        <v>300000000</v>
      </c>
      <c r="J34" s="4">
        <v>300000000</v>
      </c>
      <c r="K34" s="4">
        <v>300000000</v>
      </c>
      <c r="L34" s="17">
        <f>SUM(I34:I35)</f>
        <v>1130000000</v>
      </c>
      <c r="M34" s="17">
        <f>SUM(J34:J35)</f>
        <v>1130000000</v>
      </c>
      <c r="N34" s="17">
        <f>SUM(K34:K35)</f>
        <v>1086484344</v>
      </c>
      <c r="O34" s="17">
        <f t="shared" si="0"/>
        <v>3346484344</v>
      </c>
    </row>
    <row r="35" spans="1:15" ht="51" x14ac:dyDescent="0.25">
      <c r="A35" s="18"/>
      <c r="B35" s="19"/>
      <c r="C35" s="18"/>
      <c r="D35" s="2" t="s">
        <v>32</v>
      </c>
      <c r="E35" s="2" t="s">
        <v>86</v>
      </c>
      <c r="F35" s="2" t="s">
        <v>87</v>
      </c>
      <c r="G35" s="3">
        <v>41641</v>
      </c>
      <c r="H35" s="3">
        <v>43098</v>
      </c>
      <c r="I35" s="4">
        <v>830000000</v>
      </c>
      <c r="J35" s="4">
        <v>830000000</v>
      </c>
      <c r="K35" s="4">
        <v>786484344</v>
      </c>
      <c r="L35" s="18"/>
      <c r="M35" s="18"/>
      <c r="N35" s="18"/>
      <c r="O35" s="18">
        <f t="shared" si="0"/>
        <v>0</v>
      </c>
    </row>
  </sheetData>
  <mergeCells count="43">
    <mergeCell ref="A1:O1"/>
    <mergeCell ref="A30:A33"/>
    <mergeCell ref="B30:B33"/>
    <mergeCell ref="C30:C33"/>
    <mergeCell ref="A34:A35"/>
    <mergeCell ref="B34:B35"/>
    <mergeCell ref="C34:C35"/>
    <mergeCell ref="A13:A15"/>
    <mergeCell ref="B13:B15"/>
    <mergeCell ref="C13:C15"/>
    <mergeCell ref="A16:A29"/>
    <mergeCell ref="B16:B29"/>
    <mergeCell ref="C16:C29"/>
    <mergeCell ref="A3:A6"/>
    <mergeCell ref="B3:B6"/>
    <mergeCell ref="C3:C6"/>
    <mergeCell ref="A7:A12"/>
    <mergeCell ref="B7:B12"/>
    <mergeCell ref="C7:C12"/>
    <mergeCell ref="M16:M29"/>
    <mergeCell ref="M30:M33"/>
    <mergeCell ref="M34:M35"/>
    <mergeCell ref="N3:N6"/>
    <mergeCell ref="N7:N12"/>
    <mergeCell ref="N13:N15"/>
    <mergeCell ref="N16:N29"/>
    <mergeCell ref="N30:N33"/>
    <mergeCell ref="L34:L35"/>
    <mergeCell ref="O3:O6"/>
    <mergeCell ref="O7:O12"/>
    <mergeCell ref="O13:O15"/>
    <mergeCell ref="O16:O29"/>
    <mergeCell ref="O30:O33"/>
    <mergeCell ref="O34:O35"/>
    <mergeCell ref="L3:L6"/>
    <mergeCell ref="L7:L12"/>
    <mergeCell ref="L13:L15"/>
    <mergeCell ref="L16:L29"/>
    <mergeCell ref="L30:L33"/>
    <mergeCell ref="N34:N35"/>
    <mergeCell ref="M3:M6"/>
    <mergeCell ref="M7:M12"/>
    <mergeCell ref="M13:M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zoomScale="70" zoomScaleNormal="70" workbookViewId="0">
      <selection sqref="A1:O1"/>
    </sheetView>
  </sheetViews>
  <sheetFormatPr baseColWidth="10" defaultRowHeight="15" x14ac:dyDescent="0.25"/>
  <cols>
    <col min="1" max="1" width="19.7109375" style="10" bestFit="1" customWidth="1"/>
    <col min="2" max="2" width="15.7109375" style="11" bestFit="1" customWidth="1"/>
    <col min="3" max="3" width="37.85546875" style="10" bestFit="1" customWidth="1"/>
    <col min="4" max="4" width="42.140625" style="10" bestFit="1" customWidth="1"/>
    <col min="5" max="5" width="30.140625" style="10" bestFit="1" customWidth="1"/>
    <col min="6" max="6" width="36" style="10" bestFit="1" customWidth="1"/>
    <col min="7" max="8" width="16.28515625" style="10" bestFit="1" customWidth="1"/>
    <col min="9" max="9" width="19.85546875" style="10" bestFit="1" customWidth="1"/>
    <col min="10" max="10" width="22" style="10" bestFit="1" customWidth="1"/>
    <col min="11" max="11" width="22.85546875" style="10" bestFit="1" customWidth="1"/>
    <col min="12" max="14" width="16.28515625" style="16" bestFit="1" customWidth="1"/>
    <col min="15" max="15" width="17.42578125" style="16" bestFit="1" customWidth="1"/>
    <col min="16" max="16384" width="11.42578125" style="10"/>
  </cols>
  <sheetData>
    <row r="1" spans="1:15" ht="17.25" customHeight="1" thickBot="1" x14ac:dyDescent="0.3">
      <c r="A1" s="20" t="s">
        <v>140</v>
      </c>
      <c r="B1" s="21"/>
      <c r="C1" s="21"/>
      <c r="D1" s="21"/>
      <c r="E1" s="21"/>
      <c r="F1" s="21"/>
      <c r="G1" s="21"/>
      <c r="H1" s="21"/>
      <c r="I1" s="21"/>
      <c r="J1" s="21"/>
      <c r="K1" s="21"/>
      <c r="L1" s="21"/>
      <c r="M1" s="21"/>
      <c r="N1" s="21"/>
      <c r="O1" s="22"/>
    </row>
    <row r="2" spans="1:15" ht="49.5" x14ac:dyDescent="0.25">
      <c r="A2" s="23" t="s">
        <v>0</v>
      </c>
      <c r="B2" s="24" t="s">
        <v>1</v>
      </c>
      <c r="C2" s="23" t="s">
        <v>2</v>
      </c>
      <c r="D2" s="23" t="s">
        <v>3</v>
      </c>
      <c r="E2" s="23" t="s">
        <v>4</v>
      </c>
      <c r="F2" s="23" t="s">
        <v>5</v>
      </c>
      <c r="G2" s="23" t="s">
        <v>6</v>
      </c>
      <c r="H2" s="23" t="s">
        <v>7</v>
      </c>
      <c r="I2" s="25" t="s">
        <v>137</v>
      </c>
      <c r="J2" s="25" t="s">
        <v>138</v>
      </c>
      <c r="K2" s="25" t="s">
        <v>139</v>
      </c>
      <c r="L2" s="25" t="s">
        <v>133</v>
      </c>
      <c r="M2" s="25" t="s">
        <v>134</v>
      </c>
      <c r="N2" s="25" t="s">
        <v>135</v>
      </c>
      <c r="O2" s="25" t="s">
        <v>136</v>
      </c>
    </row>
    <row r="3" spans="1:15" ht="89.25" customHeight="1" x14ac:dyDescent="0.25">
      <c r="A3" s="18" t="s">
        <v>8</v>
      </c>
      <c r="B3" s="19">
        <v>2011011000200</v>
      </c>
      <c r="C3" s="18" t="s">
        <v>10</v>
      </c>
      <c r="D3" s="2" t="s">
        <v>19</v>
      </c>
      <c r="E3" s="2" t="s">
        <v>36</v>
      </c>
      <c r="F3" s="2" t="s">
        <v>37</v>
      </c>
      <c r="G3" s="3">
        <v>40910</v>
      </c>
      <c r="H3" s="3">
        <v>43464</v>
      </c>
      <c r="I3" s="4">
        <v>1660588826</v>
      </c>
      <c r="J3" s="4">
        <v>1617494105</v>
      </c>
      <c r="K3" s="4">
        <v>1556621476.6900001</v>
      </c>
      <c r="L3" s="17">
        <f>SUM(I3:I8)</f>
        <v>7417000000</v>
      </c>
      <c r="M3" s="17">
        <f>SUM(J3:J8)</f>
        <v>6535161716</v>
      </c>
      <c r="N3" s="17">
        <f>SUM(K3:K8)</f>
        <v>6323044727.25</v>
      </c>
      <c r="O3" s="17">
        <f>N3+M3+L3</f>
        <v>20275206443.25</v>
      </c>
    </row>
    <row r="4" spans="1:15" ht="89.25" customHeight="1" x14ac:dyDescent="0.25">
      <c r="A4" s="18"/>
      <c r="B4" s="19"/>
      <c r="C4" s="18"/>
      <c r="D4" s="2" t="s">
        <v>19</v>
      </c>
      <c r="E4" s="2" t="s">
        <v>38</v>
      </c>
      <c r="F4" s="2" t="s">
        <v>39</v>
      </c>
      <c r="G4" s="3">
        <v>40910</v>
      </c>
      <c r="H4" s="3">
        <v>43464</v>
      </c>
      <c r="I4" s="4">
        <v>0</v>
      </c>
      <c r="J4" s="4">
        <v>0</v>
      </c>
      <c r="K4" s="4">
        <v>0</v>
      </c>
      <c r="L4" s="17"/>
      <c r="M4" s="17"/>
      <c r="N4" s="17"/>
      <c r="O4" s="17">
        <f t="shared" ref="O4:O47" si="0">N4+M4+L4</f>
        <v>0</v>
      </c>
    </row>
    <row r="5" spans="1:15" ht="89.25" customHeight="1" x14ac:dyDescent="0.25">
      <c r="A5" s="18"/>
      <c r="B5" s="19"/>
      <c r="C5" s="18"/>
      <c r="D5" s="2" t="s">
        <v>19</v>
      </c>
      <c r="E5" s="2" t="s">
        <v>38</v>
      </c>
      <c r="F5" s="2" t="s">
        <v>40</v>
      </c>
      <c r="G5" s="3">
        <v>40910</v>
      </c>
      <c r="H5" s="3">
        <v>43464</v>
      </c>
      <c r="I5" s="4">
        <v>919535723</v>
      </c>
      <c r="J5" s="4">
        <v>758000000</v>
      </c>
      <c r="K5" s="4">
        <v>625012292</v>
      </c>
      <c r="L5" s="17"/>
      <c r="M5" s="17"/>
      <c r="N5" s="17"/>
      <c r="O5" s="17">
        <f t="shared" si="0"/>
        <v>0</v>
      </c>
    </row>
    <row r="6" spans="1:15" ht="89.25" customHeight="1" x14ac:dyDescent="0.25">
      <c r="A6" s="18"/>
      <c r="B6" s="19"/>
      <c r="C6" s="18"/>
      <c r="D6" s="2" t="s">
        <v>20</v>
      </c>
      <c r="E6" s="2" t="s">
        <v>41</v>
      </c>
      <c r="F6" s="2" t="s">
        <v>42</v>
      </c>
      <c r="G6" s="3">
        <v>40910</v>
      </c>
      <c r="H6" s="3">
        <v>43464</v>
      </c>
      <c r="I6" s="4">
        <v>4836875451</v>
      </c>
      <c r="J6" s="4">
        <v>4157584843</v>
      </c>
      <c r="K6" s="4">
        <v>4141410958.5599999</v>
      </c>
      <c r="L6" s="17"/>
      <c r="M6" s="17"/>
      <c r="N6" s="17"/>
      <c r="O6" s="17">
        <f t="shared" si="0"/>
        <v>0</v>
      </c>
    </row>
    <row r="7" spans="1:15" ht="89.25" customHeight="1" x14ac:dyDescent="0.25">
      <c r="A7" s="18"/>
      <c r="B7" s="19"/>
      <c r="C7" s="18"/>
      <c r="D7" s="2" t="s">
        <v>20</v>
      </c>
      <c r="E7" s="2" t="s">
        <v>41</v>
      </c>
      <c r="F7" s="2" t="s">
        <v>43</v>
      </c>
      <c r="G7" s="3">
        <v>40910</v>
      </c>
      <c r="H7" s="3">
        <v>42003</v>
      </c>
      <c r="I7" s="4">
        <v>0</v>
      </c>
      <c r="J7" s="4">
        <v>0</v>
      </c>
      <c r="K7" s="4">
        <v>0</v>
      </c>
      <c r="L7" s="17"/>
      <c r="M7" s="17"/>
      <c r="N7" s="17"/>
      <c r="O7" s="17">
        <f t="shared" si="0"/>
        <v>0</v>
      </c>
    </row>
    <row r="8" spans="1:15" ht="102" x14ac:dyDescent="0.25">
      <c r="A8" s="18"/>
      <c r="B8" s="19"/>
      <c r="C8" s="18"/>
      <c r="D8" s="2" t="s">
        <v>18</v>
      </c>
      <c r="E8" s="2" t="s">
        <v>18</v>
      </c>
      <c r="F8" s="2" t="s">
        <v>44</v>
      </c>
      <c r="G8" s="3">
        <v>42370</v>
      </c>
      <c r="H8" s="3">
        <v>42735</v>
      </c>
      <c r="I8" s="4">
        <v>0</v>
      </c>
      <c r="J8" s="4">
        <v>2082768</v>
      </c>
      <c r="K8" s="4">
        <v>0</v>
      </c>
      <c r="L8" s="17"/>
      <c r="M8" s="17"/>
      <c r="N8" s="17"/>
      <c r="O8" s="17">
        <f t="shared" si="0"/>
        <v>0</v>
      </c>
    </row>
    <row r="9" spans="1:15" ht="76.5" x14ac:dyDescent="0.25">
      <c r="A9" s="18" t="s">
        <v>8</v>
      </c>
      <c r="B9" s="19">
        <v>2013011000048</v>
      </c>
      <c r="C9" s="18" t="s">
        <v>12</v>
      </c>
      <c r="D9" s="2" t="s">
        <v>88</v>
      </c>
      <c r="E9" s="2" t="s">
        <v>47</v>
      </c>
      <c r="F9" s="2" t="s">
        <v>48</v>
      </c>
      <c r="G9" s="3">
        <v>41641</v>
      </c>
      <c r="H9" s="3">
        <v>43098</v>
      </c>
      <c r="I9" s="4">
        <v>1372000000</v>
      </c>
      <c r="J9" s="4">
        <v>706005060</v>
      </c>
      <c r="K9" s="4">
        <v>706005060</v>
      </c>
      <c r="L9" s="17">
        <f>SUM(I9:I14)</f>
        <v>3073000000</v>
      </c>
      <c r="M9" s="17">
        <f>SUM(J9:J14)</f>
        <v>1573000000</v>
      </c>
      <c r="N9" s="17">
        <f>SUM(K9:K14)</f>
        <v>1561955010.0900002</v>
      </c>
      <c r="O9" s="17">
        <f t="shared" si="0"/>
        <v>6207955010.0900002</v>
      </c>
    </row>
    <row r="10" spans="1:15" ht="76.5" x14ac:dyDescent="0.25">
      <c r="A10" s="18"/>
      <c r="B10" s="19"/>
      <c r="C10" s="18"/>
      <c r="D10" s="2" t="s">
        <v>88</v>
      </c>
      <c r="E10" s="2" t="s">
        <v>49</v>
      </c>
      <c r="F10" s="2" t="s">
        <v>50</v>
      </c>
      <c r="G10" s="3">
        <v>41641</v>
      </c>
      <c r="H10" s="3">
        <v>42185</v>
      </c>
      <c r="I10" s="4">
        <v>0</v>
      </c>
      <c r="J10" s="4">
        <v>0</v>
      </c>
      <c r="K10" s="4">
        <v>0</v>
      </c>
      <c r="L10" s="17"/>
      <c r="M10" s="17"/>
      <c r="N10" s="17"/>
      <c r="O10" s="17">
        <f t="shared" si="0"/>
        <v>0</v>
      </c>
    </row>
    <row r="11" spans="1:15" ht="76.5" x14ac:dyDescent="0.25">
      <c r="A11" s="18"/>
      <c r="B11" s="19"/>
      <c r="C11" s="18"/>
      <c r="D11" s="2" t="s">
        <v>88</v>
      </c>
      <c r="E11" s="2" t="s">
        <v>49</v>
      </c>
      <c r="F11" s="2" t="s">
        <v>48</v>
      </c>
      <c r="G11" s="3">
        <v>41641</v>
      </c>
      <c r="H11" s="3">
        <v>43098</v>
      </c>
      <c r="I11" s="4">
        <v>751000000</v>
      </c>
      <c r="J11" s="4">
        <v>166994940</v>
      </c>
      <c r="K11" s="4">
        <v>166994940</v>
      </c>
      <c r="L11" s="17"/>
      <c r="M11" s="17"/>
      <c r="N11" s="17"/>
      <c r="O11" s="17">
        <f t="shared" si="0"/>
        <v>0</v>
      </c>
    </row>
    <row r="12" spans="1:15" ht="76.5" x14ac:dyDescent="0.25">
      <c r="A12" s="18"/>
      <c r="B12" s="19"/>
      <c r="C12" s="18"/>
      <c r="D12" s="2" t="s">
        <v>88</v>
      </c>
      <c r="E12" s="2" t="s">
        <v>51</v>
      </c>
      <c r="F12" s="2" t="s">
        <v>48</v>
      </c>
      <c r="G12" s="3">
        <v>41641</v>
      </c>
      <c r="H12" s="3">
        <v>43098</v>
      </c>
      <c r="I12" s="4">
        <v>950000000</v>
      </c>
      <c r="J12" s="4">
        <v>700000000</v>
      </c>
      <c r="K12" s="4">
        <v>688955010.09000003</v>
      </c>
      <c r="L12" s="17"/>
      <c r="M12" s="17"/>
      <c r="N12" s="17"/>
      <c r="O12" s="17">
        <f t="shared" si="0"/>
        <v>0</v>
      </c>
    </row>
    <row r="13" spans="1:15" ht="38.25" x14ac:dyDescent="0.25">
      <c r="A13" s="18"/>
      <c r="B13" s="19"/>
      <c r="C13" s="18"/>
      <c r="D13" s="2" t="s">
        <v>23</v>
      </c>
      <c r="E13" s="2" t="s">
        <v>52</v>
      </c>
      <c r="F13" s="2" t="s">
        <v>53</v>
      </c>
      <c r="G13" s="3">
        <v>41641</v>
      </c>
      <c r="H13" s="3">
        <v>42369</v>
      </c>
      <c r="I13" s="4">
        <v>0</v>
      </c>
      <c r="J13" s="4">
        <v>0</v>
      </c>
      <c r="K13" s="4">
        <v>0</v>
      </c>
      <c r="L13" s="17"/>
      <c r="M13" s="17"/>
      <c r="N13" s="17"/>
      <c r="O13" s="17">
        <f t="shared" si="0"/>
        <v>0</v>
      </c>
    </row>
    <row r="14" spans="1:15" ht="38.25" x14ac:dyDescent="0.25">
      <c r="A14" s="18"/>
      <c r="B14" s="19"/>
      <c r="C14" s="18"/>
      <c r="D14" s="2" t="s">
        <v>23</v>
      </c>
      <c r="E14" s="2" t="s">
        <v>52</v>
      </c>
      <c r="F14" s="2" t="s">
        <v>54</v>
      </c>
      <c r="G14" s="3">
        <v>41641</v>
      </c>
      <c r="H14" s="3">
        <v>41973</v>
      </c>
      <c r="I14" s="4">
        <v>0</v>
      </c>
      <c r="J14" s="4">
        <v>0</v>
      </c>
      <c r="K14" s="4">
        <v>0</v>
      </c>
      <c r="L14" s="17"/>
      <c r="M14" s="17"/>
      <c r="N14" s="17"/>
      <c r="O14" s="17">
        <f t="shared" si="0"/>
        <v>0</v>
      </c>
    </row>
    <row r="15" spans="1:15" ht="89.25" customHeight="1" x14ac:dyDescent="0.25">
      <c r="A15" s="18" t="s">
        <v>8</v>
      </c>
      <c r="B15" s="19">
        <v>2013011000049</v>
      </c>
      <c r="C15" s="18" t="s">
        <v>13</v>
      </c>
      <c r="D15" s="2" t="s">
        <v>24</v>
      </c>
      <c r="E15" s="2" t="s">
        <v>55</v>
      </c>
      <c r="F15" s="2" t="s">
        <v>56</v>
      </c>
      <c r="G15" s="3">
        <v>41852</v>
      </c>
      <c r="H15" s="3">
        <v>43081</v>
      </c>
      <c r="I15" s="4">
        <v>70000000</v>
      </c>
      <c r="J15" s="4">
        <v>50000000</v>
      </c>
      <c r="K15" s="4">
        <v>27269490</v>
      </c>
      <c r="L15" s="17">
        <f>SUM(I15:I17)</f>
        <v>200000000</v>
      </c>
      <c r="M15" s="17">
        <f>SUM(J15:J17)</f>
        <v>150000000</v>
      </c>
      <c r="N15" s="17">
        <f>SUM(K15:K17)</f>
        <v>108992604</v>
      </c>
      <c r="O15" s="17">
        <f t="shared" si="0"/>
        <v>458992604</v>
      </c>
    </row>
    <row r="16" spans="1:15" ht="89.25" customHeight="1" x14ac:dyDescent="0.25">
      <c r="A16" s="18"/>
      <c r="B16" s="19"/>
      <c r="C16" s="18"/>
      <c r="D16" s="2" t="s">
        <v>24</v>
      </c>
      <c r="E16" s="2" t="s">
        <v>57</v>
      </c>
      <c r="F16" s="2" t="s">
        <v>58</v>
      </c>
      <c r="G16" s="3">
        <v>41675</v>
      </c>
      <c r="H16" s="3">
        <v>43081</v>
      </c>
      <c r="I16" s="4">
        <v>60000000</v>
      </c>
      <c r="J16" s="4">
        <v>60000000</v>
      </c>
      <c r="K16" s="4">
        <v>59999840</v>
      </c>
      <c r="L16" s="17"/>
      <c r="M16" s="17"/>
      <c r="N16" s="17"/>
      <c r="O16" s="17">
        <f t="shared" si="0"/>
        <v>0</v>
      </c>
    </row>
    <row r="17" spans="1:15" ht="63.75" x14ac:dyDescent="0.25">
      <c r="A17" s="18"/>
      <c r="B17" s="19"/>
      <c r="C17" s="18"/>
      <c r="D17" s="2" t="s">
        <v>25</v>
      </c>
      <c r="E17" s="2" t="s">
        <v>59</v>
      </c>
      <c r="F17" s="2" t="s">
        <v>60</v>
      </c>
      <c r="G17" s="3">
        <v>41791</v>
      </c>
      <c r="H17" s="3">
        <v>43081</v>
      </c>
      <c r="I17" s="4">
        <v>70000000</v>
      </c>
      <c r="J17" s="4">
        <v>40000000</v>
      </c>
      <c r="K17" s="4">
        <v>21723274</v>
      </c>
      <c r="L17" s="17"/>
      <c r="M17" s="17"/>
      <c r="N17" s="17"/>
      <c r="O17" s="17">
        <f t="shared" si="0"/>
        <v>0</v>
      </c>
    </row>
    <row r="18" spans="1:15" ht="76.5" x14ac:dyDescent="0.25">
      <c r="A18" s="18" t="s">
        <v>8</v>
      </c>
      <c r="B18" s="19">
        <v>2013011000056</v>
      </c>
      <c r="C18" s="18" t="s">
        <v>14</v>
      </c>
      <c r="D18" s="2" t="s">
        <v>89</v>
      </c>
      <c r="E18" s="2" t="s">
        <v>61</v>
      </c>
      <c r="F18" s="2" t="s">
        <v>62</v>
      </c>
      <c r="G18" s="3">
        <v>41654</v>
      </c>
      <c r="H18" s="3">
        <v>43084</v>
      </c>
      <c r="I18" s="4">
        <v>10000000</v>
      </c>
      <c r="J18" s="4">
        <v>0</v>
      </c>
      <c r="K18" s="4">
        <v>0</v>
      </c>
      <c r="L18" s="17">
        <f>SUM(I18:I31)</f>
        <v>150000000</v>
      </c>
      <c r="M18" s="17">
        <f>SUM(J18:J31)</f>
        <v>61838284</v>
      </c>
      <c r="N18" s="17">
        <f>SUM(K18:K31)</f>
        <v>12483027</v>
      </c>
      <c r="O18" s="17">
        <f t="shared" si="0"/>
        <v>224321311</v>
      </c>
    </row>
    <row r="19" spans="1:15" ht="76.5" customHeight="1" x14ac:dyDescent="0.25">
      <c r="A19" s="18"/>
      <c r="B19" s="19"/>
      <c r="C19" s="18"/>
      <c r="D19" s="2" t="s">
        <v>89</v>
      </c>
      <c r="E19" s="2" t="s">
        <v>61</v>
      </c>
      <c r="F19" s="2" t="s">
        <v>91</v>
      </c>
      <c r="G19" s="3">
        <v>42370</v>
      </c>
      <c r="H19" s="3">
        <v>43098</v>
      </c>
      <c r="I19" s="4">
        <v>68000000</v>
      </c>
      <c r="J19" s="4">
        <v>25814804</v>
      </c>
      <c r="K19" s="4">
        <v>341379</v>
      </c>
      <c r="L19" s="17"/>
      <c r="M19" s="17"/>
      <c r="N19" s="17"/>
      <c r="O19" s="17">
        <f t="shared" si="0"/>
        <v>0</v>
      </c>
    </row>
    <row r="20" spans="1:15" ht="76.5" customHeight="1" x14ac:dyDescent="0.25">
      <c r="A20" s="18"/>
      <c r="B20" s="19"/>
      <c r="C20" s="18"/>
      <c r="D20" s="2" t="s">
        <v>89</v>
      </c>
      <c r="E20" s="2" t="s">
        <v>63</v>
      </c>
      <c r="F20" s="2" t="s">
        <v>92</v>
      </c>
      <c r="G20" s="3">
        <v>41701</v>
      </c>
      <c r="H20" s="3">
        <v>43098</v>
      </c>
      <c r="I20" s="4">
        <v>2000000</v>
      </c>
      <c r="J20" s="4">
        <v>0</v>
      </c>
      <c r="K20" s="4">
        <v>0</v>
      </c>
      <c r="L20" s="17"/>
      <c r="M20" s="17"/>
      <c r="N20" s="17"/>
      <c r="O20" s="17">
        <f t="shared" si="0"/>
        <v>0</v>
      </c>
    </row>
    <row r="21" spans="1:15" ht="76.5" customHeight="1" x14ac:dyDescent="0.25">
      <c r="A21" s="18"/>
      <c r="B21" s="19"/>
      <c r="C21" s="18"/>
      <c r="D21" s="2" t="s">
        <v>89</v>
      </c>
      <c r="E21" s="2" t="s">
        <v>63</v>
      </c>
      <c r="F21" s="2" t="s">
        <v>93</v>
      </c>
      <c r="G21" s="3">
        <v>41852</v>
      </c>
      <c r="H21" s="3">
        <v>43084</v>
      </c>
      <c r="I21" s="4">
        <v>14000000</v>
      </c>
      <c r="J21" s="4">
        <v>0</v>
      </c>
      <c r="K21" s="4">
        <v>0</v>
      </c>
      <c r="L21" s="17"/>
      <c r="M21" s="17"/>
      <c r="N21" s="17"/>
      <c r="O21" s="17">
        <f t="shared" si="0"/>
        <v>0</v>
      </c>
    </row>
    <row r="22" spans="1:15" ht="76.5" x14ac:dyDescent="0.25">
      <c r="A22" s="18"/>
      <c r="B22" s="19"/>
      <c r="C22" s="18"/>
      <c r="D22" s="2" t="s">
        <v>27</v>
      </c>
      <c r="E22" s="2" t="s">
        <v>66</v>
      </c>
      <c r="F22" s="2" t="s">
        <v>94</v>
      </c>
      <c r="G22" s="3">
        <v>41774</v>
      </c>
      <c r="H22" s="3">
        <v>43084</v>
      </c>
      <c r="I22" s="4">
        <v>2000000</v>
      </c>
      <c r="J22" s="4">
        <v>2000000</v>
      </c>
      <c r="K22" s="4">
        <v>0</v>
      </c>
      <c r="L22" s="17"/>
      <c r="M22" s="17"/>
      <c r="N22" s="17"/>
      <c r="O22" s="17">
        <f t="shared" si="0"/>
        <v>0</v>
      </c>
    </row>
    <row r="23" spans="1:15" ht="76.5" x14ac:dyDescent="0.25">
      <c r="A23" s="18"/>
      <c r="B23" s="19"/>
      <c r="C23" s="18"/>
      <c r="D23" s="2" t="s">
        <v>27</v>
      </c>
      <c r="E23" s="2" t="s">
        <v>66</v>
      </c>
      <c r="F23" s="2" t="s">
        <v>95</v>
      </c>
      <c r="G23" s="3">
        <v>41774</v>
      </c>
      <c r="H23" s="3">
        <v>43084</v>
      </c>
      <c r="I23" s="4">
        <v>2000000</v>
      </c>
      <c r="J23" s="4">
        <v>2000000</v>
      </c>
      <c r="K23" s="4">
        <v>921208</v>
      </c>
      <c r="L23" s="17"/>
      <c r="M23" s="17"/>
      <c r="N23" s="17"/>
      <c r="O23" s="17">
        <f t="shared" si="0"/>
        <v>0</v>
      </c>
    </row>
    <row r="24" spans="1:15" ht="76.5" x14ac:dyDescent="0.25">
      <c r="A24" s="18"/>
      <c r="B24" s="19"/>
      <c r="C24" s="18"/>
      <c r="D24" s="2" t="s">
        <v>27</v>
      </c>
      <c r="E24" s="2" t="s">
        <v>69</v>
      </c>
      <c r="F24" s="2" t="s">
        <v>96</v>
      </c>
      <c r="G24" s="3">
        <v>42370</v>
      </c>
      <c r="H24" s="3">
        <v>42735</v>
      </c>
      <c r="I24" s="4">
        <v>6000000</v>
      </c>
      <c r="J24" s="4">
        <v>6000000</v>
      </c>
      <c r="K24" s="4">
        <v>196960</v>
      </c>
      <c r="L24" s="17"/>
      <c r="M24" s="17"/>
      <c r="N24" s="17"/>
      <c r="O24" s="17">
        <f t="shared" si="0"/>
        <v>0</v>
      </c>
    </row>
    <row r="25" spans="1:15" ht="76.5" x14ac:dyDescent="0.25">
      <c r="A25" s="18"/>
      <c r="B25" s="19"/>
      <c r="C25" s="18"/>
      <c r="D25" s="2" t="s">
        <v>27</v>
      </c>
      <c r="E25" s="2" t="s">
        <v>69</v>
      </c>
      <c r="F25" s="2" t="s">
        <v>97</v>
      </c>
      <c r="G25" s="3">
        <v>41654</v>
      </c>
      <c r="H25" s="3">
        <v>43084</v>
      </c>
      <c r="I25" s="4">
        <v>3000000</v>
      </c>
      <c r="J25" s="4">
        <v>3000000</v>
      </c>
      <c r="K25" s="4">
        <v>3000000</v>
      </c>
      <c r="L25" s="17"/>
      <c r="M25" s="17"/>
      <c r="N25" s="17"/>
      <c r="O25" s="17">
        <f t="shared" si="0"/>
        <v>0</v>
      </c>
    </row>
    <row r="26" spans="1:15" ht="63.75" x14ac:dyDescent="0.25">
      <c r="A26" s="18"/>
      <c r="B26" s="19"/>
      <c r="C26" s="18"/>
      <c r="D26" s="2" t="s">
        <v>90</v>
      </c>
      <c r="E26" s="2" t="s">
        <v>71</v>
      </c>
      <c r="F26" s="2" t="s">
        <v>72</v>
      </c>
      <c r="G26" s="3">
        <v>41654</v>
      </c>
      <c r="H26" s="3">
        <v>43084</v>
      </c>
      <c r="I26" s="4">
        <v>5000000</v>
      </c>
      <c r="J26" s="4">
        <v>0</v>
      </c>
      <c r="K26" s="4">
        <v>0</v>
      </c>
      <c r="L26" s="17"/>
      <c r="M26" s="17"/>
      <c r="N26" s="17"/>
      <c r="O26" s="17">
        <f t="shared" si="0"/>
        <v>0</v>
      </c>
    </row>
    <row r="27" spans="1:15" ht="63.75" x14ac:dyDescent="0.25">
      <c r="A27" s="18"/>
      <c r="B27" s="19"/>
      <c r="C27" s="18"/>
      <c r="D27" s="2" t="s">
        <v>90</v>
      </c>
      <c r="E27" s="2" t="s">
        <v>71</v>
      </c>
      <c r="F27" s="2" t="s">
        <v>98</v>
      </c>
      <c r="G27" s="3">
        <v>41778</v>
      </c>
      <c r="H27" s="3">
        <v>43084</v>
      </c>
      <c r="I27" s="4">
        <v>5000000</v>
      </c>
      <c r="J27" s="4">
        <v>0</v>
      </c>
      <c r="K27" s="4">
        <v>0</v>
      </c>
      <c r="L27" s="17"/>
      <c r="M27" s="17"/>
      <c r="N27" s="17"/>
      <c r="O27" s="17">
        <f t="shared" si="0"/>
        <v>0</v>
      </c>
    </row>
    <row r="28" spans="1:15" ht="51" x14ac:dyDescent="0.25">
      <c r="A28" s="18"/>
      <c r="B28" s="19"/>
      <c r="C28" s="18"/>
      <c r="D28" s="2" t="s">
        <v>90</v>
      </c>
      <c r="E28" s="2" t="s">
        <v>74</v>
      </c>
      <c r="F28" s="2" t="s">
        <v>99</v>
      </c>
      <c r="G28" s="3">
        <v>41654</v>
      </c>
      <c r="H28" s="3">
        <v>43084</v>
      </c>
      <c r="I28" s="4">
        <v>18000000</v>
      </c>
      <c r="J28" s="4">
        <v>8023480</v>
      </c>
      <c r="K28" s="4">
        <v>7009713</v>
      </c>
      <c r="L28" s="17"/>
      <c r="M28" s="17"/>
      <c r="N28" s="17"/>
      <c r="O28" s="17">
        <f t="shared" si="0"/>
        <v>0</v>
      </c>
    </row>
    <row r="29" spans="1:15" ht="76.5" x14ac:dyDescent="0.25">
      <c r="A29" s="18"/>
      <c r="B29" s="19"/>
      <c r="C29" s="18"/>
      <c r="D29" s="2" t="s">
        <v>90</v>
      </c>
      <c r="E29" s="2" t="s">
        <v>74</v>
      </c>
      <c r="F29" s="2" t="s">
        <v>100</v>
      </c>
      <c r="G29" s="3">
        <v>42370</v>
      </c>
      <c r="H29" s="3">
        <v>43084</v>
      </c>
      <c r="I29" s="4">
        <v>10000000</v>
      </c>
      <c r="J29" s="4">
        <v>10000000</v>
      </c>
      <c r="K29" s="4">
        <v>0</v>
      </c>
      <c r="L29" s="17"/>
      <c r="M29" s="17"/>
      <c r="N29" s="17"/>
      <c r="O29" s="17">
        <f t="shared" si="0"/>
        <v>0</v>
      </c>
    </row>
    <row r="30" spans="1:15" ht="51" x14ac:dyDescent="0.25">
      <c r="A30" s="18"/>
      <c r="B30" s="19"/>
      <c r="C30" s="18"/>
      <c r="D30" s="2" t="s">
        <v>90</v>
      </c>
      <c r="E30" s="2" t="s">
        <v>77</v>
      </c>
      <c r="F30" s="2" t="s">
        <v>101</v>
      </c>
      <c r="G30" s="3">
        <v>42370</v>
      </c>
      <c r="H30" s="3">
        <v>43100</v>
      </c>
      <c r="I30" s="4">
        <v>3000000</v>
      </c>
      <c r="J30" s="4">
        <v>3000000</v>
      </c>
      <c r="K30" s="4">
        <v>0</v>
      </c>
      <c r="L30" s="17"/>
      <c r="M30" s="17"/>
      <c r="N30" s="17"/>
      <c r="O30" s="17">
        <f t="shared" si="0"/>
        <v>0</v>
      </c>
    </row>
    <row r="31" spans="1:15" ht="51" x14ac:dyDescent="0.25">
      <c r="A31" s="18"/>
      <c r="B31" s="19"/>
      <c r="C31" s="18"/>
      <c r="D31" s="2" t="s">
        <v>90</v>
      </c>
      <c r="E31" s="2" t="s">
        <v>77</v>
      </c>
      <c r="F31" s="2" t="s">
        <v>102</v>
      </c>
      <c r="G31" s="3">
        <v>41654</v>
      </c>
      <c r="H31" s="3">
        <v>43084</v>
      </c>
      <c r="I31" s="4">
        <v>2000000</v>
      </c>
      <c r="J31" s="4">
        <v>2000000</v>
      </c>
      <c r="K31" s="4">
        <v>1013767</v>
      </c>
      <c r="L31" s="17"/>
      <c r="M31" s="17"/>
      <c r="N31" s="17"/>
      <c r="O31" s="17">
        <f t="shared" si="0"/>
        <v>0</v>
      </c>
    </row>
    <row r="32" spans="1:15" ht="63.75" x14ac:dyDescent="0.25">
      <c r="A32" s="18" t="s">
        <v>8</v>
      </c>
      <c r="B32" s="19">
        <v>2013011000057</v>
      </c>
      <c r="C32" s="18" t="s">
        <v>15</v>
      </c>
      <c r="D32" s="2" t="s">
        <v>29</v>
      </c>
      <c r="E32" s="2" t="s">
        <v>79</v>
      </c>
      <c r="F32" s="2" t="s">
        <v>80</v>
      </c>
      <c r="G32" s="3">
        <v>41673</v>
      </c>
      <c r="H32" s="3">
        <v>43084</v>
      </c>
      <c r="I32" s="4">
        <v>30000000</v>
      </c>
      <c r="J32" s="4">
        <v>30000000</v>
      </c>
      <c r="K32" s="4">
        <v>1935083</v>
      </c>
      <c r="L32" s="17">
        <f>SUM(I32:I35)</f>
        <v>150000000</v>
      </c>
      <c r="M32" s="17">
        <f>SUM(J32:J35)</f>
        <v>130000000</v>
      </c>
      <c r="N32" s="17">
        <f>SUM(K32:K35)</f>
        <v>45645750</v>
      </c>
      <c r="O32" s="17">
        <f t="shared" si="0"/>
        <v>325645750</v>
      </c>
    </row>
    <row r="33" spans="1:15" ht="76.5" x14ac:dyDescent="0.25">
      <c r="A33" s="18"/>
      <c r="B33" s="19"/>
      <c r="C33" s="18"/>
      <c r="D33" s="2" t="s">
        <v>29</v>
      </c>
      <c r="E33" s="2" t="s">
        <v>79</v>
      </c>
      <c r="F33" s="2" t="s">
        <v>103</v>
      </c>
      <c r="G33" s="3">
        <v>41645</v>
      </c>
      <c r="H33" s="3">
        <v>43084</v>
      </c>
      <c r="I33" s="4">
        <v>95000000</v>
      </c>
      <c r="J33" s="4">
        <v>75000000</v>
      </c>
      <c r="K33" s="4">
        <v>18710667</v>
      </c>
      <c r="L33" s="17"/>
      <c r="M33" s="17"/>
      <c r="N33" s="17"/>
      <c r="O33" s="17">
        <f t="shared" si="0"/>
        <v>0</v>
      </c>
    </row>
    <row r="34" spans="1:15" ht="63.75" x14ac:dyDescent="0.25">
      <c r="A34" s="18"/>
      <c r="B34" s="19"/>
      <c r="C34" s="18"/>
      <c r="D34" s="2" t="s">
        <v>29</v>
      </c>
      <c r="E34" s="2" t="s">
        <v>69</v>
      </c>
      <c r="F34" s="2" t="s">
        <v>80</v>
      </c>
      <c r="G34" s="3">
        <v>41726</v>
      </c>
      <c r="H34" s="3">
        <v>43084</v>
      </c>
      <c r="I34" s="4">
        <v>0</v>
      </c>
      <c r="J34" s="4">
        <v>0</v>
      </c>
      <c r="K34" s="4">
        <v>0</v>
      </c>
      <c r="L34" s="17"/>
      <c r="M34" s="17"/>
      <c r="N34" s="17"/>
      <c r="O34" s="17">
        <f t="shared" si="0"/>
        <v>0</v>
      </c>
    </row>
    <row r="35" spans="1:15" ht="76.5" x14ac:dyDescent="0.25">
      <c r="A35" s="18"/>
      <c r="B35" s="19"/>
      <c r="C35" s="18"/>
      <c r="D35" s="2" t="s">
        <v>30</v>
      </c>
      <c r="E35" s="2" t="s">
        <v>82</v>
      </c>
      <c r="F35" s="2" t="s">
        <v>83</v>
      </c>
      <c r="G35" s="3">
        <v>41645</v>
      </c>
      <c r="H35" s="3">
        <v>43091</v>
      </c>
      <c r="I35" s="4">
        <v>25000000</v>
      </c>
      <c r="J35" s="4">
        <v>25000000</v>
      </c>
      <c r="K35" s="4">
        <v>25000000</v>
      </c>
      <c r="L35" s="17"/>
      <c r="M35" s="17"/>
      <c r="N35" s="17"/>
      <c r="O35" s="17">
        <f t="shared" si="0"/>
        <v>0</v>
      </c>
    </row>
    <row r="36" spans="1:15" ht="63.75" x14ac:dyDescent="0.25">
      <c r="A36" s="18" t="s">
        <v>8</v>
      </c>
      <c r="B36" s="19">
        <v>2013011000073</v>
      </c>
      <c r="C36" s="18" t="s">
        <v>16</v>
      </c>
      <c r="D36" s="2" t="s">
        <v>31</v>
      </c>
      <c r="E36" s="2" t="s">
        <v>84</v>
      </c>
      <c r="F36" s="2" t="s">
        <v>85</v>
      </c>
      <c r="G36" s="3">
        <v>41641</v>
      </c>
      <c r="H36" s="3">
        <v>43098</v>
      </c>
      <c r="I36" s="4">
        <v>100000000</v>
      </c>
      <c r="J36" s="4">
        <v>0</v>
      </c>
      <c r="K36" s="4">
        <v>0</v>
      </c>
      <c r="L36" s="17">
        <f>SUM(I36:I38)</f>
        <v>900000000</v>
      </c>
      <c r="M36" s="17">
        <f>SUM(J36:J38)</f>
        <v>650000000</v>
      </c>
      <c r="N36" s="17">
        <f>SUM(K36:K38)</f>
        <v>646351800</v>
      </c>
      <c r="O36" s="17">
        <f t="shared" si="0"/>
        <v>2196351800</v>
      </c>
    </row>
    <row r="37" spans="1:15" ht="63.75" x14ac:dyDescent="0.25">
      <c r="A37" s="18"/>
      <c r="B37" s="19"/>
      <c r="C37" s="18"/>
      <c r="D37" s="2" t="s">
        <v>32</v>
      </c>
      <c r="E37" s="2" t="s">
        <v>86</v>
      </c>
      <c r="F37" s="2" t="s">
        <v>87</v>
      </c>
      <c r="G37" s="3">
        <v>41641</v>
      </c>
      <c r="H37" s="3">
        <v>43098</v>
      </c>
      <c r="I37" s="4">
        <v>800000000</v>
      </c>
      <c r="J37" s="4">
        <v>643522392</v>
      </c>
      <c r="K37" s="4">
        <v>639874192</v>
      </c>
      <c r="L37" s="17"/>
      <c r="M37" s="17"/>
      <c r="N37" s="17"/>
      <c r="O37" s="17">
        <f t="shared" si="0"/>
        <v>0</v>
      </c>
    </row>
    <row r="38" spans="1:15" ht="76.5" x14ac:dyDescent="0.25">
      <c r="A38" s="18"/>
      <c r="B38" s="19"/>
      <c r="C38" s="18"/>
      <c r="D38" s="2" t="s">
        <v>18</v>
      </c>
      <c r="E38" s="2" t="s">
        <v>18</v>
      </c>
      <c r="F38" s="2" t="s">
        <v>107</v>
      </c>
      <c r="G38" s="3">
        <v>42370</v>
      </c>
      <c r="H38" s="3">
        <v>42735</v>
      </c>
      <c r="I38" s="4">
        <v>0</v>
      </c>
      <c r="J38" s="4">
        <v>6477608</v>
      </c>
      <c r="K38" s="4">
        <v>6477608</v>
      </c>
      <c r="L38" s="17"/>
      <c r="M38" s="17"/>
      <c r="N38" s="17"/>
      <c r="O38" s="17">
        <f t="shared" si="0"/>
        <v>0</v>
      </c>
    </row>
    <row r="39" spans="1:15" ht="51" x14ac:dyDescent="0.25">
      <c r="A39" s="18" t="s">
        <v>8</v>
      </c>
      <c r="B39" s="19">
        <v>2015011000210</v>
      </c>
      <c r="C39" s="18" t="s">
        <v>104</v>
      </c>
      <c r="D39" s="2" t="s">
        <v>105</v>
      </c>
      <c r="E39" s="2" t="s">
        <v>108</v>
      </c>
      <c r="F39" s="2" t="s">
        <v>109</v>
      </c>
      <c r="G39" s="3">
        <v>42517</v>
      </c>
      <c r="H39" s="3">
        <v>42734</v>
      </c>
      <c r="I39" s="4">
        <v>100000000</v>
      </c>
      <c r="J39" s="4">
        <v>0</v>
      </c>
      <c r="K39" s="4">
        <v>0</v>
      </c>
      <c r="L39" s="17">
        <f>SUM(I39:I47)</f>
        <v>210000000</v>
      </c>
      <c r="M39" s="17">
        <f>SUM(J39:J47)</f>
        <v>0</v>
      </c>
      <c r="N39" s="17">
        <f>SUM(K39:K47)</f>
        <v>0</v>
      </c>
      <c r="O39" s="17">
        <f t="shared" si="0"/>
        <v>210000000</v>
      </c>
    </row>
    <row r="40" spans="1:15" ht="51" x14ac:dyDescent="0.25">
      <c r="A40" s="18"/>
      <c r="B40" s="19"/>
      <c r="C40" s="18"/>
      <c r="D40" s="2" t="s">
        <v>105</v>
      </c>
      <c r="E40" s="2" t="s">
        <v>108</v>
      </c>
      <c r="F40" s="2" t="s">
        <v>110</v>
      </c>
      <c r="G40" s="3">
        <v>42373</v>
      </c>
      <c r="H40" s="3">
        <v>43282</v>
      </c>
      <c r="I40" s="4">
        <v>10000000</v>
      </c>
      <c r="J40" s="4">
        <v>0</v>
      </c>
      <c r="K40" s="4">
        <v>0</v>
      </c>
      <c r="L40" s="17"/>
      <c r="M40" s="17"/>
      <c r="N40" s="17"/>
      <c r="O40" s="17">
        <f t="shared" si="0"/>
        <v>0</v>
      </c>
    </row>
    <row r="41" spans="1:15" ht="51" x14ac:dyDescent="0.25">
      <c r="A41" s="18"/>
      <c r="B41" s="19"/>
      <c r="C41" s="18"/>
      <c r="D41" s="2" t="s">
        <v>105</v>
      </c>
      <c r="E41" s="2" t="s">
        <v>108</v>
      </c>
      <c r="F41" s="2" t="s">
        <v>111</v>
      </c>
      <c r="G41" s="3">
        <v>42552</v>
      </c>
      <c r="H41" s="3">
        <v>43098</v>
      </c>
      <c r="I41" s="4">
        <v>100000000</v>
      </c>
      <c r="J41" s="4">
        <v>0</v>
      </c>
      <c r="K41" s="4">
        <v>0</v>
      </c>
      <c r="L41" s="17"/>
      <c r="M41" s="17"/>
      <c r="N41" s="17"/>
      <c r="O41" s="17">
        <f t="shared" si="0"/>
        <v>0</v>
      </c>
    </row>
    <row r="42" spans="1:15" ht="51" x14ac:dyDescent="0.25">
      <c r="A42" s="18"/>
      <c r="B42" s="19"/>
      <c r="C42" s="18"/>
      <c r="D42" s="2" t="s">
        <v>105</v>
      </c>
      <c r="E42" s="2" t="s">
        <v>108</v>
      </c>
      <c r="F42" s="2" t="s">
        <v>112</v>
      </c>
      <c r="G42" s="3">
        <v>42738</v>
      </c>
      <c r="H42" s="3">
        <v>43456</v>
      </c>
      <c r="I42" s="4">
        <v>0</v>
      </c>
      <c r="J42" s="4">
        <v>0</v>
      </c>
      <c r="K42" s="4">
        <v>0</v>
      </c>
      <c r="L42" s="17"/>
      <c r="M42" s="17"/>
      <c r="N42" s="17"/>
      <c r="O42" s="17">
        <f t="shared" si="0"/>
        <v>0</v>
      </c>
    </row>
    <row r="43" spans="1:15" ht="76.5" customHeight="1" x14ac:dyDescent="0.25">
      <c r="A43" s="18"/>
      <c r="B43" s="19"/>
      <c r="C43" s="18"/>
      <c r="D43" s="2" t="s">
        <v>105</v>
      </c>
      <c r="E43" s="2" t="s">
        <v>113</v>
      </c>
      <c r="F43" s="2" t="s">
        <v>114</v>
      </c>
      <c r="G43" s="3">
        <v>43193</v>
      </c>
      <c r="H43" s="3">
        <v>43448</v>
      </c>
      <c r="I43" s="4">
        <v>0</v>
      </c>
      <c r="J43" s="4">
        <v>0</v>
      </c>
      <c r="K43" s="4">
        <v>0</v>
      </c>
      <c r="L43" s="17"/>
      <c r="M43" s="17"/>
      <c r="N43" s="17"/>
      <c r="O43" s="17">
        <f t="shared" si="0"/>
        <v>0</v>
      </c>
    </row>
    <row r="44" spans="1:15" ht="76.5" customHeight="1" x14ac:dyDescent="0.25">
      <c r="A44" s="18"/>
      <c r="B44" s="19"/>
      <c r="C44" s="18"/>
      <c r="D44" s="2" t="s">
        <v>105</v>
      </c>
      <c r="E44" s="2" t="s">
        <v>113</v>
      </c>
      <c r="F44" s="2" t="s">
        <v>115</v>
      </c>
      <c r="G44" s="3">
        <v>43108</v>
      </c>
      <c r="H44" s="3">
        <v>43190</v>
      </c>
      <c r="I44" s="4">
        <v>0</v>
      </c>
      <c r="J44" s="4">
        <v>0</v>
      </c>
      <c r="K44" s="4">
        <v>0</v>
      </c>
      <c r="L44" s="17"/>
      <c r="M44" s="17"/>
      <c r="N44" s="17"/>
      <c r="O44" s="17">
        <f t="shared" si="0"/>
        <v>0</v>
      </c>
    </row>
    <row r="45" spans="1:15" ht="76.5" customHeight="1" x14ac:dyDescent="0.25">
      <c r="A45" s="18"/>
      <c r="B45" s="19"/>
      <c r="C45" s="18"/>
      <c r="D45" s="2" t="s">
        <v>105</v>
      </c>
      <c r="E45" s="2" t="s">
        <v>113</v>
      </c>
      <c r="F45" s="2" t="s">
        <v>116</v>
      </c>
      <c r="G45" s="3">
        <v>43193</v>
      </c>
      <c r="H45" s="3">
        <v>43448</v>
      </c>
      <c r="I45" s="4">
        <v>0</v>
      </c>
      <c r="J45" s="4">
        <v>0</v>
      </c>
      <c r="K45" s="4">
        <v>0</v>
      </c>
      <c r="L45" s="17"/>
      <c r="M45" s="17"/>
      <c r="N45" s="17"/>
      <c r="O45" s="17">
        <f t="shared" si="0"/>
        <v>0</v>
      </c>
    </row>
    <row r="46" spans="1:15" ht="76.5" customHeight="1" x14ac:dyDescent="0.25">
      <c r="A46" s="18"/>
      <c r="B46" s="19"/>
      <c r="C46" s="18"/>
      <c r="D46" s="2" t="s">
        <v>106</v>
      </c>
      <c r="E46" s="2" t="s">
        <v>117</v>
      </c>
      <c r="F46" s="2" t="s">
        <v>118</v>
      </c>
      <c r="G46" s="3">
        <v>42739</v>
      </c>
      <c r="H46" s="3">
        <v>43098</v>
      </c>
      <c r="I46" s="4">
        <v>0</v>
      </c>
      <c r="J46" s="4">
        <v>0</v>
      </c>
      <c r="K46" s="4">
        <v>0</v>
      </c>
      <c r="L46" s="17"/>
      <c r="M46" s="17"/>
      <c r="N46" s="17"/>
      <c r="O46" s="17">
        <f t="shared" si="0"/>
        <v>0</v>
      </c>
    </row>
    <row r="47" spans="1:15" ht="76.5" customHeight="1" x14ac:dyDescent="0.25">
      <c r="A47" s="18"/>
      <c r="B47" s="19"/>
      <c r="C47" s="18"/>
      <c r="D47" s="2" t="s">
        <v>106</v>
      </c>
      <c r="E47" s="2" t="s">
        <v>117</v>
      </c>
      <c r="F47" s="2" t="s">
        <v>119</v>
      </c>
      <c r="G47" s="3">
        <v>43137</v>
      </c>
      <c r="H47" s="3">
        <v>43461</v>
      </c>
      <c r="I47" s="4">
        <v>0</v>
      </c>
      <c r="J47" s="4">
        <v>0</v>
      </c>
      <c r="K47" s="4">
        <v>0</v>
      </c>
      <c r="L47" s="17"/>
      <c r="M47" s="17"/>
      <c r="N47" s="17"/>
      <c r="O47" s="17">
        <f t="shared" si="0"/>
        <v>0</v>
      </c>
    </row>
  </sheetData>
  <mergeCells count="50">
    <mergeCell ref="A1:O1"/>
    <mergeCell ref="A39:A47"/>
    <mergeCell ref="B39:B47"/>
    <mergeCell ref="C39:C47"/>
    <mergeCell ref="A32:A35"/>
    <mergeCell ref="B32:B35"/>
    <mergeCell ref="C32:C35"/>
    <mergeCell ref="A36:A38"/>
    <mergeCell ref="B36:B38"/>
    <mergeCell ref="C36:C38"/>
    <mergeCell ref="A15:A17"/>
    <mergeCell ref="B15:B17"/>
    <mergeCell ref="C15:C17"/>
    <mergeCell ref="A18:A31"/>
    <mergeCell ref="B18:B31"/>
    <mergeCell ref="C18:C31"/>
    <mergeCell ref="A3:A8"/>
    <mergeCell ref="B3:B8"/>
    <mergeCell ref="C3:C8"/>
    <mergeCell ref="A9:A14"/>
    <mergeCell ref="B9:B14"/>
    <mergeCell ref="C9:C14"/>
    <mergeCell ref="M36:M38"/>
    <mergeCell ref="M39:M47"/>
    <mergeCell ref="N3:N8"/>
    <mergeCell ref="N9:N14"/>
    <mergeCell ref="N15:N17"/>
    <mergeCell ref="N18:N31"/>
    <mergeCell ref="N32:N35"/>
    <mergeCell ref="M3:M8"/>
    <mergeCell ref="M9:M14"/>
    <mergeCell ref="M15:M17"/>
    <mergeCell ref="M18:M31"/>
    <mergeCell ref="M32:M35"/>
    <mergeCell ref="L36:L38"/>
    <mergeCell ref="L39:L47"/>
    <mergeCell ref="O3:O8"/>
    <mergeCell ref="O9:O14"/>
    <mergeCell ref="O15:O17"/>
    <mergeCell ref="O18:O31"/>
    <mergeCell ref="O32:O35"/>
    <mergeCell ref="O36:O38"/>
    <mergeCell ref="O39:O47"/>
    <mergeCell ref="L3:L8"/>
    <mergeCell ref="L9:L14"/>
    <mergeCell ref="L15:L17"/>
    <mergeCell ref="L18:L31"/>
    <mergeCell ref="L32:L35"/>
    <mergeCell ref="N36:N38"/>
    <mergeCell ref="N39:N4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zoomScale="70" zoomScaleNormal="70" workbookViewId="0">
      <selection sqref="A1:O1"/>
    </sheetView>
  </sheetViews>
  <sheetFormatPr baseColWidth="10" defaultRowHeight="15" x14ac:dyDescent="0.25"/>
  <cols>
    <col min="1" max="1" width="19.7109375" style="6" bestFit="1" customWidth="1"/>
    <col min="2" max="2" width="15.140625" style="12" bestFit="1" customWidth="1"/>
    <col min="3" max="3" width="55.85546875" style="6" bestFit="1" customWidth="1"/>
    <col min="4" max="4" width="48.5703125" style="6" bestFit="1" customWidth="1"/>
    <col min="5" max="5" width="38.5703125" style="6" bestFit="1" customWidth="1"/>
    <col min="6" max="6" width="55.28515625" style="6" bestFit="1" customWidth="1"/>
    <col min="7" max="8" width="16.28515625" style="6" bestFit="1" customWidth="1"/>
    <col min="9" max="9" width="17" style="6" bestFit="1" customWidth="1"/>
    <col min="10" max="10" width="19.140625" style="6" bestFit="1" customWidth="1"/>
    <col min="11" max="11" width="20" style="6" bestFit="1" customWidth="1"/>
    <col min="12" max="14" width="16.28515625" style="6" bestFit="1" customWidth="1"/>
    <col min="15" max="15" width="17.42578125" style="6" bestFit="1" customWidth="1"/>
    <col min="16" max="16384" width="11.42578125" style="6"/>
  </cols>
  <sheetData>
    <row r="1" spans="1:15" ht="17.25" customHeight="1" thickBot="1" x14ac:dyDescent="0.3">
      <c r="A1" s="20" t="s">
        <v>140</v>
      </c>
      <c r="B1" s="21"/>
      <c r="C1" s="21"/>
      <c r="D1" s="21"/>
      <c r="E1" s="21"/>
      <c r="F1" s="21"/>
      <c r="G1" s="21"/>
      <c r="H1" s="21"/>
      <c r="I1" s="21"/>
      <c r="J1" s="21"/>
      <c r="K1" s="21"/>
      <c r="L1" s="21"/>
      <c r="M1" s="21"/>
      <c r="N1" s="21"/>
      <c r="O1" s="22"/>
    </row>
    <row r="2" spans="1:15" ht="49.5" x14ac:dyDescent="0.25">
      <c r="A2" s="23" t="s">
        <v>0</v>
      </c>
      <c r="B2" s="24" t="s">
        <v>1</v>
      </c>
      <c r="C2" s="23" t="s">
        <v>2</v>
      </c>
      <c r="D2" s="23" t="s">
        <v>3</v>
      </c>
      <c r="E2" s="23" t="s">
        <v>4</v>
      </c>
      <c r="F2" s="23" t="s">
        <v>5</v>
      </c>
      <c r="G2" s="23" t="s">
        <v>6</v>
      </c>
      <c r="H2" s="23" t="s">
        <v>7</v>
      </c>
      <c r="I2" s="25" t="s">
        <v>137</v>
      </c>
      <c r="J2" s="25" t="s">
        <v>138</v>
      </c>
      <c r="K2" s="25" t="s">
        <v>139</v>
      </c>
      <c r="L2" s="25" t="s">
        <v>133</v>
      </c>
      <c r="M2" s="25" t="s">
        <v>134</v>
      </c>
      <c r="N2" s="25" t="s">
        <v>135</v>
      </c>
      <c r="O2" s="25" t="s">
        <v>136</v>
      </c>
    </row>
    <row r="3" spans="1:15" ht="51" x14ac:dyDescent="0.25">
      <c r="A3" s="18" t="s">
        <v>8</v>
      </c>
      <c r="B3" s="19">
        <v>2011011000200</v>
      </c>
      <c r="C3" s="18" t="s">
        <v>10</v>
      </c>
      <c r="D3" s="7" t="s">
        <v>19</v>
      </c>
      <c r="E3" s="7" t="s">
        <v>36</v>
      </c>
      <c r="F3" s="7" t="s">
        <v>37</v>
      </c>
      <c r="G3" s="8">
        <v>40910</v>
      </c>
      <c r="H3" s="8">
        <v>43464</v>
      </c>
      <c r="I3" s="9">
        <v>3200000000</v>
      </c>
      <c r="J3" s="9">
        <v>4700000000</v>
      </c>
      <c r="K3" s="9">
        <v>4690000000.4300003</v>
      </c>
      <c r="L3" s="17">
        <f>SUM(I3:I7)</f>
        <v>9436500000</v>
      </c>
      <c r="M3" s="17">
        <f>SUM(J3:J7)</f>
        <v>8525778000</v>
      </c>
      <c r="N3" s="17">
        <f>SUM(K3:K7)</f>
        <v>8473617629.4300003</v>
      </c>
      <c r="O3" s="17">
        <f>N3+M3+L3</f>
        <v>26435895629.43</v>
      </c>
    </row>
    <row r="4" spans="1:15" ht="51" x14ac:dyDescent="0.25">
      <c r="A4" s="18"/>
      <c r="B4" s="19"/>
      <c r="C4" s="18"/>
      <c r="D4" s="7" t="s">
        <v>19</v>
      </c>
      <c r="E4" s="7" t="s">
        <v>38</v>
      </c>
      <c r="F4" s="7" t="s">
        <v>39</v>
      </c>
      <c r="G4" s="8">
        <v>40910</v>
      </c>
      <c r="H4" s="8">
        <v>43464</v>
      </c>
      <c r="I4" s="9">
        <v>0</v>
      </c>
      <c r="J4" s="9">
        <v>0</v>
      </c>
      <c r="K4" s="9">
        <v>0</v>
      </c>
      <c r="L4" s="18"/>
      <c r="M4" s="18"/>
      <c r="N4" s="18"/>
      <c r="O4" s="18">
        <f t="shared" ref="O4:O37" si="0">N4+M4+L4</f>
        <v>0</v>
      </c>
    </row>
    <row r="5" spans="1:15" ht="51" x14ac:dyDescent="0.25">
      <c r="A5" s="18"/>
      <c r="B5" s="19"/>
      <c r="C5" s="18"/>
      <c r="D5" s="7" t="s">
        <v>19</v>
      </c>
      <c r="E5" s="7" t="s">
        <v>38</v>
      </c>
      <c r="F5" s="7" t="s">
        <v>40</v>
      </c>
      <c r="G5" s="8">
        <v>40910</v>
      </c>
      <c r="H5" s="8">
        <v>43464</v>
      </c>
      <c r="I5" s="9">
        <v>2259535723</v>
      </c>
      <c r="J5" s="9">
        <v>443000000</v>
      </c>
      <c r="K5" s="9">
        <v>400839629</v>
      </c>
      <c r="L5" s="18"/>
      <c r="M5" s="18"/>
      <c r="N5" s="18"/>
      <c r="O5" s="18">
        <f t="shared" si="0"/>
        <v>0</v>
      </c>
    </row>
    <row r="6" spans="1:15" ht="63.75" customHeight="1" x14ac:dyDescent="0.25">
      <c r="A6" s="18"/>
      <c r="B6" s="19"/>
      <c r="C6" s="18"/>
      <c r="D6" s="7" t="s">
        <v>20</v>
      </c>
      <c r="E6" s="7" t="s">
        <v>41</v>
      </c>
      <c r="F6" s="7" t="s">
        <v>42</v>
      </c>
      <c r="G6" s="8">
        <v>40910</v>
      </c>
      <c r="H6" s="8">
        <v>43464</v>
      </c>
      <c r="I6" s="9">
        <v>3976964277</v>
      </c>
      <c r="J6" s="9">
        <v>3382778000</v>
      </c>
      <c r="K6" s="9">
        <v>3382778000</v>
      </c>
      <c r="L6" s="18"/>
      <c r="M6" s="18"/>
      <c r="N6" s="18"/>
      <c r="O6" s="18">
        <f t="shared" si="0"/>
        <v>0</v>
      </c>
    </row>
    <row r="7" spans="1:15" ht="63.75" customHeight="1" x14ac:dyDescent="0.25">
      <c r="A7" s="18"/>
      <c r="B7" s="19"/>
      <c r="C7" s="18"/>
      <c r="D7" s="7" t="s">
        <v>20</v>
      </c>
      <c r="E7" s="7" t="s">
        <v>41</v>
      </c>
      <c r="F7" s="7" t="s">
        <v>43</v>
      </c>
      <c r="G7" s="8">
        <v>40910</v>
      </c>
      <c r="H7" s="8">
        <v>42003</v>
      </c>
      <c r="I7" s="9">
        <v>0</v>
      </c>
      <c r="J7" s="9">
        <v>0</v>
      </c>
      <c r="K7" s="9">
        <v>0</v>
      </c>
      <c r="L7" s="18"/>
      <c r="M7" s="18"/>
      <c r="N7" s="18"/>
      <c r="O7" s="18">
        <f t="shared" si="0"/>
        <v>0</v>
      </c>
    </row>
    <row r="8" spans="1:15" ht="63.75" x14ac:dyDescent="0.25">
      <c r="A8" s="18" t="s">
        <v>8</v>
      </c>
      <c r="B8" s="19">
        <v>2013011000048</v>
      </c>
      <c r="C8" s="18" t="s">
        <v>12</v>
      </c>
      <c r="D8" s="7" t="s">
        <v>88</v>
      </c>
      <c r="E8" s="7" t="s">
        <v>47</v>
      </c>
      <c r="F8" s="7" t="s">
        <v>48</v>
      </c>
      <c r="G8" s="8">
        <v>41641</v>
      </c>
      <c r="H8" s="8">
        <v>43465</v>
      </c>
      <c r="I8" s="9">
        <v>400000000</v>
      </c>
      <c r="J8" s="9">
        <v>536972253</v>
      </c>
      <c r="K8" s="9">
        <v>536972253</v>
      </c>
      <c r="L8" s="17">
        <f>SUM(I8:I14)</f>
        <v>1500000000</v>
      </c>
      <c r="M8" s="17">
        <f>SUM(J8:J14)</f>
        <v>1496972253</v>
      </c>
      <c r="N8" s="17">
        <f>SUM(K8:K14)</f>
        <v>1486868182.48</v>
      </c>
      <c r="O8" s="17">
        <f t="shared" si="0"/>
        <v>4483840435.4799995</v>
      </c>
    </row>
    <row r="9" spans="1:15" ht="63.75" x14ac:dyDescent="0.25">
      <c r="A9" s="18"/>
      <c r="B9" s="19"/>
      <c r="C9" s="18"/>
      <c r="D9" s="7" t="s">
        <v>88</v>
      </c>
      <c r="E9" s="7" t="s">
        <v>49</v>
      </c>
      <c r="F9" s="7" t="s">
        <v>50</v>
      </c>
      <c r="G9" s="8">
        <v>41641</v>
      </c>
      <c r="H9" s="8">
        <v>42185</v>
      </c>
      <c r="I9" s="9">
        <v>0</v>
      </c>
      <c r="J9" s="9">
        <v>0</v>
      </c>
      <c r="K9" s="9">
        <v>0</v>
      </c>
      <c r="L9" s="18"/>
      <c r="M9" s="18"/>
      <c r="N9" s="18"/>
      <c r="O9" s="18">
        <f t="shared" si="0"/>
        <v>0</v>
      </c>
    </row>
    <row r="10" spans="1:15" ht="63.75" x14ac:dyDescent="0.25">
      <c r="A10" s="18"/>
      <c r="B10" s="19"/>
      <c r="C10" s="18"/>
      <c r="D10" s="7" t="s">
        <v>88</v>
      </c>
      <c r="E10" s="7" t="s">
        <v>49</v>
      </c>
      <c r="F10" s="7" t="s">
        <v>48</v>
      </c>
      <c r="G10" s="8">
        <v>41641</v>
      </c>
      <c r="H10" s="8">
        <v>43465</v>
      </c>
      <c r="I10" s="9">
        <v>1100000000</v>
      </c>
      <c r="J10" s="9">
        <v>560000000</v>
      </c>
      <c r="K10" s="9">
        <v>549895929.48000002</v>
      </c>
      <c r="L10" s="18"/>
      <c r="M10" s="18"/>
      <c r="N10" s="18"/>
      <c r="O10" s="18">
        <f t="shared" si="0"/>
        <v>0</v>
      </c>
    </row>
    <row r="11" spans="1:15" ht="63.75" x14ac:dyDescent="0.25">
      <c r="A11" s="18"/>
      <c r="B11" s="19"/>
      <c r="C11" s="18"/>
      <c r="D11" s="7" t="s">
        <v>88</v>
      </c>
      <c r="E11" s="7" t="s">
        <v>51</v>
      </c>
      <c r="F11" s="7" t="s">
        <v>48</v>
      </c>
      <c r="G11" s="8">
        <v>41641</v>
      </c>
      <c r="H11" s="8">
        <v>43465</v>
      </c>
      <c r="I11" s="9">
        <v>0</v>
      </c>
      <c r="J11" s="9">
        <v>400000000</v>
      </c>
      <c r="K11" s="9">
        <v>400000000</v>
      </c>
      <c r="L11" s="18"/>
      <c r="M11" s="18"/>
      <c r="N11" s="18"/>
      <c r="O11" s="18">
        <f t="shared" si="0"/>
        <v>0</v>
      </c>
    </row>
    <row r="12" spans="1:15" ht="38.25" x14ac:dyDescent="0.25">
      <c r="A12" s="18"/>
      <c r="B12" s="19"/>
      <c r="C12" s="18"/>
      <c r="D12" s="7" t="s">
        <v>23</v>
      </c>
      <c r="E12" s="7" t="s">
        <v>123</v>
      </c>
      <c r="F12" s="7" t="s">
        <v>124</v>
      </c>
      <c r="G12" s="8">
        <v>43115</v>
      </c>
      <c r="H12" s="8">
        <v>43465</v>
      </c>
      <c r="I12" s="9">
        <v>0</v>
      </c>
      <c r="J12" s="9">
        <v>0</v>
      </c>
      <c r="K12" s="9">
        <v>0</v>
      </c>
      <c r="L12" s="18"/>
      <c r="M12" s="18"/>
      <c r="N12" s="18"/>
      <c r="O12" s="18">
        <f t="shared" si="0"/>
        <v>0</v>
      </c>
    </row>
    <row r="13" spans="1:15" ht="38.25" x14ac:dyDescent="0.25">
      <c r="A13" s="18"/>
      <c r="B13" s="19"/>
      <c r="C13" s="18"/>
      <c r="D13" s="7" t="s">
        <v>23</v>
      </c>
      <c r="E13" s="7" t="s">
        <v>123</v>
      </c>
      <c r="F13" s="7" t="s">
        <v>53</v>
      </c>
      <c r="G13" s="8">
        <v>41641</v>
      </c>
      <c r="H13" s="8">
        <v>42369</v>
      </c>
      <c r="I13" s="9">
        <v>0</v>
      </c>
      <c r="J13" s="9">
        <v>0</v>
      </c>
      <c r="K13" s="9">
        <v>0</v>
      </c>
      <c r="L13" s="18"/>
      <c r="M13" s="18"/>
      <c r="N13" s="18"/>
      <c r="O13" s="18">
        <f t="shared" si="0"/>
        <v>0</v>
      </c>
    </row>
    <row r="14" spans="1:15" ht="38.25" x14ac:dyDescent="0.25">
      <c r="A14" s="18"/>
      <c r="B14" s="19"/>
      <c r="C14" s="18"/>
      <c r="D14" s="7" t="s">
        <v>23</v>
      </c>
      <c r="E14" s="7" t="s">
        <v>123</v>
      </c>
      <c r="F14" s="7" t="s">
        <v>54</v>
      </c>
      <c r="G14" s="8">
        <v>41641</v>
      </c>
      <c r="H14" s="8">
        <v>41973</v>
      </c>
      <c r="I14" s="9">
        <v>0</v>
      </c>
      <c r="J14" s="9">
        <v>0</v>
      </c>
      <c r="K14" s="9">
        <v>0</v>
      </c>
      <c r="L14" s="18"/>
      <c r="M14" s="18"/>
      <c r="N14" s="18"/>
      <c r="O14" s="18">
        <f t="shared" si="0"/>
        <v>0</v>
      </c>
    </row>
    <row r="15" spans="1:15" ht="63.75" customHeight="1" x14ac:dyDescent="0.25">
      <c r="A15" s="18" t="s">
        <v>8</v>
      </c>
      <c r="B15" s="19">
        <v>2013011000049</v>
      </c>
      <c r="C15" s="18" t="s">
        <v>13</v>
      </c>
      <c r="D15" s="7" t="s">
        <v>24</v>
      </c>
      <c r="E15" s="7" t="s">
        <v>55</v>
      </c>
      <c r="F15" s="7" t="s">
        <v>56</v>
      </c>
      <c r="G15" s="8">
        <v>41852</v>
      </c>
      <c r="H15" s="8">
        <v>43081</v>
      </c>
      <c r="I15" s="9">
        <v>50000000</v>
      </c>
      <c r="J15" s="9">
        <v>41608000</v>
      </c>
      <c r="K15" s="9">
        <v>16381586</v>
      </c>
      <c r="L15" s="17">
        <f>SUM(I15:I17)</f>
        <v>150000000</v>
      </c>
      <c r="M15" s="17">
        <f>SUM(J15:J17)</f>
        <v>114808000</v>
      </c>
      <c r="N15" s="17">
        <f>SUM(K15:K17)</f>
        <v>68596938</v>
      </c>
      <c r="O15" s="17">
        <f t="shared" si="0"/>
        <v>333404938</v>
      </c>
    </row>
    <row r="16" spans="1:15" ht="63.75" customHeight="1" x14ac:dyDescent="0.25">
      <c r="A16" s="18"/>
      <c r="B16" s="19"/>
      <c r="C16" s="18"/>
      <c r="D16" s="7" t="s">
        <v>24</v>
      </c>
      <c r="E16" s="7" t="s">
        <v>57</v>
      </c>
      <c r="F16" s="7" t="s">
        <v>58</v>
      </c>
      <c r="G16" s="8">
        <v>41675</v>
      </c>
      <c r="H16" s="8">
        <v>43081</v>
      </c>
      <c r="I16" s="9">
        <v>60000000</v>
      </c>
      <c r="J16" s="9">
        <v>33200000</v>
      </c>
      <c r="K16" s="9">
        <v>18278400</v>
      </c>
      <c r="L16" s="18"/>
      <c r="M16" s="18"/>
      <c r="N16" s="18"/>
      <c r="O16" s="18">
        <f t="shared" si="0"/>
        <v>0</v>
      </c>
    </row>
    <row r="17" spans="1:15" ht="63.75" customHeight="1" x14ac:dyDescent="0.25">
      <c r="A17" s="18"/>
      <c r="B17" s="19"/>
      <c r="C17" s="18"/>
      <c r="D17" s="7" t="s">
        <v>25</v>
      </c>
      <c r="E17" s="7" t="s">
        <v>59</v>
      </c>
      <c r="F17" s="7" t="s">
        <v>60</v>
      </c>
      <c r="G17" s="8">
        <v>41791</v>
      </c>
      <c r="H17" s="8">
        <v>43081</v>
      </c>
      <c r="I17" s="9">
        <v>40000000</v>
      </c>
      <c r="J17" s="9">
        <v>40000000</v>
      </c>
      <c r="K17" s="9">
        <v>33936952</v>
      </c>
      <c r="L17" s="18"/>
      <c r="M17" s="18"/>
      <c r="N17" s="18"/>
      <c r="O17" s="18">
        <f t="shared" si="0"/>
        <v>0</v>
      </c>
    </row>
    <row r="18" spans="1:15" ht="63.75" x14ac:dyDescent="0.25">
      <c r="A18" s="18" t="s">
        <v>8</v>
      </c>
      <c r="B18" s="19">
        <v>2013011000057</v>
      </c>
      <c r="C18" s="18" t="s">
        <v>15</v>
      </c>
      <c r="D18" s="7" t="s">
        <v>29</v>
      </c>
      <c r="E18" s="7" t="s">
        <v>79</v>
      </c>
      <c r="F18" s="7" t="s">
        <v>80</v>
      </c>
      <c r="G18" s="8">
        <v>41673</v>
      </c>
      <c r="H18" s="8">
        <v>43465</v>
      </c>
      <c r="I18" s="9">
        <v>25000000</v>
      </c>
      <c r="J18" s="9">
        <v>0</v>
      </c>
      <c r="K18" s="9">
        <v>0</v>
      </c>
      <c r="L18" s="17">
        <f>SUM(I18:I21)</f>
        <v>100000000</v>
      </c>
      <c r="M18" s="17">
        <f>SUM(J18:J21)</f>
        <v>98589000</v>
      </c>
      <c r="N18" s="17">
        <f>SUM(K18:K21)</f>
        <v>65147306</v>
      </c>
      <c r="O18" s="17">
        <f t="shared" si="0"/>
        <v>263736306</v>
      </c>
    </row>
    <row r="19" spans="1:15" ht="63.75" x14ac:dyDescent="0.25">
      <c r="A19" s="18"/>
      <c r="B19" s="19"/>
      <c r="C19" s="18"/>
      <c r="D19" s="7" t="s">
        <v>29</v>
      </c>
      <c r="E19" s="7" t="s">
        <v>79</v>
      </c>
      <c r="F19" s="7" t="s">
        <v>103</v>
      </c>
      <c r="G19" s="8">
        <v>41645</v>
      </c>
      <c r="H19" s="8">
        <v>43465</v>
      </c>
      <c r="I19" s="9">
        <v>45000000</v>
      </c>
      <c r="J19" s="9">
        <v>68589000</v>
      </c>
      <c r="K19" s="9">
        <v>49370373</v>
      </c>
      <c r="L19" s="18"/>
      <c r="M19" s="18"/>
      <c r="N19" s="18"/>
      <c r="O19" s="18">
        <f t="shared" si="0"/>
        <v>0</v>
      </c>
    </row>
    <row r="20" spans="1:15" ht="63.75" x14ac:dyDescent="0.25">
      <c r="A20" s="18"/>
      <c r="B20" s="19"/>
      <c r="C20" s="18"/>
      <c r="D20" s="7" t="s">
        <v>29</v>
      </c>
      <c r="E20" s="7" t="s">
        <v>69</v>
      </c>
      <c r="F20" s="7" t="s">
        <v>80</v>
      </c>
      <c r="G20" s="8">
        <v>41726</v>
      </c>
      <c r="H20" s="8">
        <v>43465</v>
      </c>
      <c r="I20" s="9">
        <v>0</v>
      </c>
      <c r="J20" s="9">
        <v>0</v>
      </c>
      <c r="K20" s="9">
        <v>0</v>
      </c>
      <c r="L20" s="18"/>
      <c r="M20" s="18"/>
      <c r="N20" s="18"/>
      <c r="O20" s="18">
        <f t="shared" si="0"/>
        <v>0</v>
      </c>
    </row>
    <row r="21" spans="1:15" ht="51" x14ac:dyDescent="0.25">
      <c r="A21" s="18"/>
      <c r="B21" s="19"/>
      <c r="C21" s="18"/>
      <c r="D21" s="7" t="s">
        <v>30</v>
      </c>
      <c r="E21" s="7" t="s">
        <v>82</v>
      </c>
      <c r="F21" s="7" t="s">
        <v>83</v>
      </c>
      <c r="G21" s="8">
        <v>41645</v>
      </c>
      <c r="H21" s="8">
        <v>43465</v>
      </c>
      <c r="I21" s="9">
        <v>30000000</v>
      </c>
      <c r="J21" s="9">
        <v>30000000</v>
      </c>
      <c r="K21" s="9">
        <v>15776933</v>
      </c>
      <c r="L21" s="18"/>
      <c r="M21" s="18"/>
      <c r="N21" s="18"/>
      <c r="O21" s="18">
        <f t="shared" si="0"/>
        <v>0</v>
      </c>
    </row>
    <row r="22" spans="1:15" ht="51" x14ac:dyDescent="0.25">
      <c r="A22" s="18" t="s">
        <v>8</v>
      </c>
      <c r="B22" s="19">
        <v>2013011000073</v>
      </c>
      <c r="C22" s="18" t="s">
        <v>16</v>
      </c>
      <c r="D22" s="7" t="s">
        <v>31</v>
      </c>
      <c r="E22" s="7" t="s">
        <v>84</v>
      </c>
      <c r="F22" s="7" t="s">
        <v>85</v>
      </c>
      <c r="G22" s="8">
        <v>41641</v>
      </c>
      <c r="H22" s="8">
        <v>43465</v>
      </c>
      <c r="I22" s="9">
        <v>100000000</v>
      </c>
      <c r="J22" s="9">
        <v>0</v>
      </c>
      <c r="K22" s="9">
        <v>0</v>
      </c>
      <c r="L22" s="17">
        <f>SUM(I22:I23)</f>
        <v>600000000</v>
      </c>
      <c r="M22" s="17">
        <f>SUM(J22:J23)</f>
        <v>600000000</v>
      </c>
      <c r="N22" s="17">
        <f>SUM(K22:K23)</f>
        <v>598038650</v>
      </c>
      <c r="O22" s="17">
        <f t="shared" si="0"/>
        <v>1798038650</v>
      </c>
    </row>
    <row r="23" spans="1:15" ht="63.75" x14ac:dyDescent="0.25">
      <c r="A23" s="18"/>
      <c r="B23" s="19"/>
      <c r="C23" s="18"/>
      <c r="D23" s="7" t="s">
        <v>32</v>
      </c>
      <c r="E23" s="7" t="s">
        <v>86</v>
      </c>
      <c r="F23" s="7" t="s">
        <v>87</v>
      </c>
      <c r="G23" s="8">
        <v>41641</v>
      </c>
      <c r="H23" s="8">
        <v>43465</v>
      </c>
      <c r="I23" s="9">
        <v>500000000</v>
      </c>
      <c r="J23" s="9">
        <v>600000000</v>
      </c>
      <c r="K23" s="9">
        <v>598038650</v>
      </c>
      <c r="L23" s="18"/>
      <c r="M23" s="18"/>
      <c r="N23" s="18"/>
      <c r="O23" s="18">
        <f t="shared" si="0"/>
        <v>0</v>
      </c>
    </row>
    <row r="24" spans="1:15" ht="63.75" customHeight="1" x14ac:dyDescent="0.25">
      <c r="A24" s="18" t="s">
        <v>8</v>
      </c>
      <c r="B24" s="19">
        <v>2015011000210</v>
      </c>
      <c r="C24" s="18" t="s">
        <v>104</v>
      </c>
      <c r="D24" s="7" t="s">
        <v>105</v>
      </c>
      <c r="E24" s="7" t="s">
        <v>108</v>
      </c>
      <c r="F24" s="7" t="s">
        <v>109</v>
      </c>
      <c r="G24" s="8">
        <v>42767</v>
      </c>
      <c r="H24" s="8">
        <v>43462</v>
      </c>
      <c r="I24" s="9">
        <v>0</v>
      </c>
      <c r="J24" s="9">
        <v>120000000</v>
      </c>
      <c r="K24" s="9">
        <v>118891054.36</v>
      </c>
      <c r="L24" s="17">
        <f>SUM(I24:I32)</f>
        <v>220000000</v>
      </c>
      <c r="M24" s="17">
        <f>SUM(J24:J32)</f>
        <v>220000000</v>
      </c>
      <c r="N24" s="17">
        <f>SUM(K24:K32)</f>
        <v>217966933</v>
      </c>
      <c r="O24" s="17">
        <f t="shared" si="0"/>
        <v>657966933</v>
      </c>
    </row>
    <row r="25" spans="1:15" ht="63.75" customHeight="1" x14ac:dyDescent="0.25">
      <c r="A25" s="18"/>
      <c r="B25" s="19"/>
      <c r="C25" s="18"/>
      <c r="D25" s="7" t="s">
        <v>105</v>
      </c>
      <c r="E25" s="7" t="s">
        <v>108</v>
      </c>
      <c r="F25" s="7" t="s">
        <v>110</v>
      </c>
      <c r="G25" s="8">
        <v>42373</v>
      </c>
      <c r="H25" s="8">
        <v>43282</v>
      </c>
      <c r="I25" s="9">
        <v>0</v>
      </c>
      <c r="J25" s="9">
        <v>0</v>
      </c>
      <c r="K25" s="9">
        <v>0</v>
      </c>
      <c r="L25" s="18"/>
      <c r="M25" s="18"/>
      <c r="N25" s="18"/>
      <c r="O25" s="18">
        <f t="shared" si="0"/>
        <v>0</v>
      </c>
    </row>
    <row r="26" spans="1:15" ht="63.75" customHeight="1" x14ac:dyDescent="0.25">
      <c r="A26" s="18"/>
      <c r="B26" s="19"/>
      <c r="C26" s="18"/>
      <c r="D26" s="7" t="s">
        <v>105</v>
      </c>
      <c r="E26" s="7" t="s">
        <v>108</v>
      </c>
      <c r="F26" s="7" t="s">
        <v>111</v>
      </c>
      <c r="G26" s="8">
        <v>43010</v>
      </c>
      <c r="H26" s="8">
        <v>43462</v>
      </c>
      <c r="I26" s="9">
        <v>100000000</v>
      </c>
      <c r="J26" s="9">
        <v>100000000</v>
      </c>
      <c r="K26" s="9">
        <v>99075878.640000001</v>
      </c>
      <c r="L26" s="18"/>
      <c r="M26" s="18"/>
      <c r="N26" s="18"/>
      <c r="O26" s="18">
        <f t="shared" si="0"/>
        <v>0</v>
      </c>
    </row>
    <row r="27" spans="1:15" ht="63.75" customHeight="1" x14ac:dyDescent="0.25">
      <c r="A27" s="18"/>
      <c r="B27" s="19"/>
      <c r="C27" s="18"/>
      <c r="D27" s="7" t="s">
        <v>105</v>
      </c>
      <c r="E27" s="7" t="s">
        <v>108</v>
      </c>
      <c r="F27" s="7" t="s">
        <v>112</v>
      </c>
      <c r="G27" s="8">
        <v>42738</v>
      </c>
      <c r="H27" s="8">
        <v>43456</v>
      </c>
      <c r="I27" s="9">
        <v>80000000</v>
      </c>
      <c r="J27" s="9">
        <v>0</v>
      </c>
      <c r="K27" s="9">
        <v>0</v>
      </c>
      <c r="L27" s="18"/>
      <c r="M27" s="18"/>
      <c r="N27" s="18"/>
      <c r="O27" s="18">
        <f t="shared" si="0"/>
        <v>0</v>
      </c>
    </row>
    <row r="28" spans="1:15" ht="63.75" customHeight="1" x14ac:dyDescent="0.25">
      <c r="A28" s="18"/>
      <c r="B28" s="19"/>
      <c r="C28" s="18"/>
      <c r="D28" s="7" t="s">
        <v>105</v>
      </c>
      <c r="E28" s="7" t="s">
        <v>113</v>
      </c>
      <c r="F28" s="7" t="s">
        <v>114</v>
      </c>
      <c r="G28" s="8">
        <v>43193</v>
      </c>
      <c r="H28" s="8">
        <v>43448</v>
      </c>
      <c r="I28" s="9">
        <v>0</v>
      </c>
      <c r="J28" s="9">
        <v>0</v>
      </c>
      <c r="K28" s="9">
        <v>0</v>
      </c>
      <c r="L28" s="18"/>
      <c r="M28" s="18"/>
      <c r="N28" s="18"/>
      <c r="O28" s="18">
        <f t="shared" si="0"/>
        <v>0</v>
      </c>
    </row>
    <row r="29" spans="1:15" ht="63.75" customHeight="1" x14ac:dyDescent="0.25">
      <c r="A29" s="18"/>
      <c r="B29" s="19"/>
      <c r="C29" s="18"/>
      <c r="D29" s="7" t="s">
        <v>105</v>
      </c>
      <c r="E29" s="7" t="s">
        <v>113</v>
      </c>
      <c r="F29" s="7" t="s">
        <v>115</v>
      </c>
      <c r="G29" s="8">
        <v>43108</v>
      </c>
      <c r="H29" s="8">
        <v>43190</v>
      </c>
      <c r="I29" s="9">
        <v>0</v>
      </c>
      <c r="J29" s="9">
        <v>0</v>
      </c>
      <c r="K29" s="9">
        <v>0</v>
      </c>
      <c r="L29" s="18"/>
      <c r="M29" s="18"/>
      <c r="N29" s="18"/>
      <c r="O29" s="18">
        <f t="shared" si="0"/>
        <v>0</v>
      </c>
    </row>
    <row r="30" spans="1:15" ht="63.75" customHeight="1" x14ac:dyDescent="0.25">
      <c r="A30" s="18"/>
      <c r="B30" s="19"/>
      <c r="C30" s="18"/>
      <c r="D30" s="7" t="s">
        <v>105</v>
      </c>
      <c r="E30" s="7" t="s">
        <v>113</v>
      </c>
      <c r="F30" s="7" t="s">
        <v>116</v>
      </c>
      <c r="G30" s="8">
        <v>43193</v>
      </c>
      <c r="H30" s="8">
        <v>43448</v>
      </c>
      <c r="I30" s="9">
        <v>0</v>
      </c>
      <c r="J30" s="9">
        <v>0</v>
      </c>
      <c r="K30" s="9">
        <v>0</v>
      </c>
      <c r="L30" s="18"/>
      <c r="M30" s="18"/>
      <c r="N30" s="18"/>
      <c r="O30" s="18">
        <f t="shared" si="0"/>
        <v>0</v>
      </c>
    </row>
    <row r="31" spans="1:15" ht="63.75" customHeight="1" x14ac:dyDescent="0.25">
      <c r="A31" s="18"/>
      <c r="B31" s="19"/>
      <c r="C31" s="18"/>
      <c r="D31" s="7" t="s">
        <v>106</v>
      </c>
      <c r="E31" s="7" t="s">
        <v>117</v>
      </c>
      <c r="F31" s="7" t="s">
        <v>118</v>
      </c>
      <c r="G31" s="8">
        <v>42739</v>
      </c>
      <c r="H31" s="8">
        <v>43462</v>
      </c>
      <c r="I31" s="9">
        <v>40000000</v>
      </c>
      <c r="J31" s="9">
        <v>0</v>
      </c>
      <c r="K31" s="9">
        <v>0</v>
      </c>
      <c r="L31" s="18"/>
      <c r="M31" s="18"/>
      <c r="N31" s="18"/>
      <c r="O31" s="18">
        <f t="shared" si="0"/>
        <v>0</v>
      </c>
    </row>
    <row r="32" spans="1:15" ht="63.75" customHeight="1" x14ac:dyDescent="0.25">
      <c r="A32" s="18"/>
      <c r="B32" s="19"/>
      <c r="C32" s="18"/>
      <c r="D32" s="7" t="s">
        <v>106</v>
      </c>
      <c r="E32" s="7" t="s">
        <v>117</v>
      </c>
      <c r="F32" s="7" t="s">
        <v>119</v>
      </c>
      <c r="G32" s="8">
        <v>43137</v>
      </c>
      <c r="H32" s="8">
        <v>43461</v>
      </c>
      <c r="I32" s="9">
        <v>0</v>
      </c>
      <c r="J32" s="9">
        <v>0</v>
      </c>
      <c r="K32" s="9">
        <v>0</v>
      </c>
      <c r="L32" s="18"/>
      <c r="M32" s="18"/>
      <c r="N32" s="18"/>
      <c r="O32" s="18">
        <f t="shared" si="0"/>
        <v>0</v>
      </c>
    </row>
    <row r="33" spans="1:15" ht="51" x14ac:dyDescent="0.25">
      <c r="A33" s="18" t="s">
        <v>8</v>
      </c>
      <c r="B33" s="19">
        <v>2017011000048</v>
      </c>
      <c r="C33" s="18" t="s">
        <v>120</v>
      </c>
      <c r="D33" s="7" t="s">
        <v>121</v>
      </c>
      <c r="E33" s="7" t="s">
        <v>125</v>
      </c>
      <c r="F33" s="7" t="s">
        <v>126</v>
      </c>
      <c r="G33" s="8">
        <v>42736</v>
      </c>
      <c r="H33" s="8">
        <v>43830</v>
      </c>
      <c r="I33" s="9">
        <v>0</v>
      </c>
      <c r="J33" s="9">
        <v>732000000</v>
      </c>
      <c r="K33" s="9">
        <v>655469116.79999995</v>
      </c>
      <c r="L33" s="17">
        <f>SUM(I33:I37)</f>
        <v>0</v>
      </c>
      <c r="M33" s="17">
        <f>SUM(J33:J37)</f>
        <v>860000000</v>
      </c>
      <c r="N33" s="17">
        <f>SUM(K33:K37)</f>
        <v>777411452.79999995</v>
      </c>
      <c r="O33" s="17">
        <f t="shared" si="0"/>
        <v>1637411452.8</v>
      </c>
    </row>
    <row r="34" spans="1:15" ht="38.25" x14ac:dyDescent="0.25">
      <c r="A34" s="18"/>
      <c r="B34" s="19"/>
      <c r="C34" s="18"/>
      <c r="D34" s="7" t="s">
        <v>121</v>
      </c>
      <c r="E34" s="7" t="s">
        <v>125</v>
      </c>
      <c r="F34" s="7" t="s">
        <v>127</v>
      </c>
      <c r="G34" s="8">
        <v>42736</v>
      </c>
      <c r="H34" s="8">
        <v>43830</v>
      </c>
      <c r="I34" s="9">
        <v>0</v>
      </c>
      <c r="J34" s="9">
        <v>84000000</v>
      </c>
      <c r="K34" s="9">
        <v>77942336</v>
      </c>
      <c r="L34" s="18"/>
      <c r="M34" s="18"/>
      <c r="N34" s="18"/>
      <c r="O34" s="18">
        <f t="shared" si="0"/>
        <v>0</v>
      </c>
    </row>
    <row r="35" spans="1:15" ht="51" x14ac:dyDescent="0.25">
      <c r="A35" s="18"/>
      <c r="B35" s="19"/>
      <c r="C35" s="18"/>
      <c r="D35" s="7" t="s">
        <v>121</v>
      </c>
      <c r="E35" s="7" t="s">
        <v>125</v>
      </c>
      <c r="F35" s="7" t="s">
        <v>128</v>
      </c>
      <c r="G35" s="8">
        <v>42736</v>
      </c>
      <c r="H35" s="8">
        <v>43830</v>
      </c>
      <c r="I35" s="9">
        <v>0</v>
      </c>
      <c r="J35" s="9">
        <v>0</v>
      </c>
      <c r="K35" s="9">
        <v>0</v>
      </c>
      <c r="L35" s="18"/>
      <c r="M35" s="18"/>
      <c r="N35" s="18"/>
      <c r="O35" s="18">
        <f t="shared" si="0"/>
        <v>0</v>
      </c>
    </row>
    <row r="36" spans="1:15" ht="51" x14ac:dyDescent="0.25">
      <c r="A36" s="18"/>
      <c r="B36" s="19"/>
      <c r="C36" s="18"/>
      <c r="D36" s="7" t="s">
        <v>122</v>
      </c>
      <c r="E36" s="7" t="s">
        <v>129</v>
      </c>
      <c r="F36" s="7" t="s">
        <v>130</v>
      </c>
      <c r="G36" s="8">
        <v>42736</v>
      </c>
      <c r="H36" s="8">
        <v>43830</v>
      </c>
      <c r="I36" s="9">
        <v>0</v>
      </c>
      <c r="J36" s="9">
        <v>44000000</v>
      </c>
      <c r="K36" s="9">
        <v>44000000</v>
      </c>
      <c r="L36" s="18"/>
      <c r="M36" s="18"/>
      <c r="N36" s="18"/>
      <c r="O36" s="18">
        <f t="shared" si="0"/>
        <v>0</v>
      </c>
    </row>
    <row r="37" spans="1:15" ht="51" x14ac:dyDescent="0.25">
      <c r="A37" s="18"/>
      <c r="B37" s="19"/>
      <c r="C37" s="18"/>
      <c r="D37" s="7" t="s">
        <v>122</v>
      </c>
      <c r="E37" s="7" t="s">
        <v>129</v>
      </c>
      <c r="F37" s="7" t="s">
        <v>131</v>
      </c>
      <c r="G37" s="8">
        <v>42736</v>
      </c>
      <c r="H37" s="8">
        <v>43830</v>
      </c>
      <c r="I37" s="9">
        <v>0</v>
      </c>
      <c r="J37" s="9">
        <v>0</v>
      </c>
      <c r="K37" s="9">
        <v>0</v>
      </c>
      <c r="L37" s="18"/>
      <c r="M37" s="18"/>
      <c r="N37" s="18"/>
      <c r="O37" s="18">
        <f t="shared" si="0"/>
        <v>0</v>
      </c>
    </row>
  </sheetData>
  <mergeCells count="50">
    <mergeCell ref="A1:O1"/>
    <mergeCell ref="A33:A37"/>
    <mergeCell ref="B33:B37"/>
    <mergeCell ref="C33:C37"/>
    <mergeCell ref="A22:A23"/>
    <mergeCell ref="B22:B23"/>
    <mergeCell ref="C22:C23"/>
    <mergeCell ref="A24:A32"/>
    <mergeCell ref="B24:B32"/>
    <mergeCell ref="C24:C32"/>
    <mergeCell ref="A15:A17"/>
    <mergeCell ref="B15:B17"/>
    <mergeCell ref="C15:C17"/>
    <mergeCell ref="A18:A21"/>
    <mergeCell ref="B18:B21"/>
    <mergeCell ref="C18:C21"/>
    <mergeCell ref="A3:A7"/>
    <mergeCell ref="B3:B7"/>
    <mergeCell ref="C3:C7"/>
    <mergeCell ref="A8:A14"/>
    <mergeCell ref="B8:B14"/>
    <mergeCell ref="C8:C14"/>
    <mergeCell ref="M24:M32"/>
    <mergeCell ref="M33:M37"/>
    <mergeCell ref="N3:N7"/>
    <mergeCell ref="N8:N14"/>
    <mergeCell ref="N15:N17"/>
    <mergeCell ref="N18:N21"/>
    <mergeCell ref="N22:N23"/>
    <mergeCell ref="M3:M7"/>
    <mergeCell ref="M8:M14"/>
    <mergeCell ref="M15:M17"/>
    <mergeCell ref="M18:M21"/>
    <mergeCell ref="M22:M23"/>
    <mergeCell ref="L24:L32"/>
    <mergeCell ref="L33:L37"/>
    <mergeCell ref="O3:O7"/>
    <mergeCell ref="O8:O14"/>
    <mergeCell ref="O15:O17"/>
    <mergeCell ref="O18:O21"/>
    <mergeCell ref="O22:O23"/>
    <mergeCell ref="O24:O32"/>
    <mergeCell ref="O33:O37"/>
    <mergeCell ref="L3:L7"/>
    <mergeCell ref="L8:L14"/>
    <mergeCell ref="L15:L17"/>
    <mergeCell ref="L18:L21"/>
    <mergeCell ref="L22:L23"/>
    <mergeCell ref="N24:N32"/>
    <mergeCell ref="N33:N3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zoomScale="70" zoomScaleNormal="70" workbookViewId="0">
      <selection sqref="A1:O1"/>
    </sheetView>
  </sheetViews>
  <sheetFormatPr baseColWidth="10" defaultRowHeight="15" x14ac:dyDescent="0.25"/>
  <cols>
    <col min="1" max="1" width="19.7109375" style="10" bestFit="1" customWidth="1"/>
    <col min="2" max="2" width="14" style="11" bestFit="1" customWidth="1"/>
    <col min="3" max="3" width="40.7109375" style="10" bestFit="1" customWidth="1"/>
    <col min="4" max="4" width="39" style="10" customWidth="1"/>
    <col min="5" max="5" width="24" style="10" bestFit="1" customWidth="1"/>
    <col min="6" max="6" width="25.28515625" style="10" customWidth="1"/>
    <col min="7" max="8" width="15.28515625" style="10" bestFit="1" customWidth="1"/>
    <col min="9" max="9" width="18.28515625" style="10" bestFit="1" customWidth="1"/>
    <col min="10" max="10" width="19.7109375" style="10" bestFit="1" customWidth="1"/>
    <col min="11" max="11" width="19.140625" style="10" bestFit="1" customWidth="1"/>
    <col min="12" max="14" width="15.42578125" style="10" bestFit="1" customWidth="1"/>
    <col min="15" max="15" width="16.5703125" style="10" bestFit="1" customWidth="1"/>
    <col min="16" max="16384" width="11.42578125" style="10"/>
  </cols>
  <sheetData>
    <row r="1" spans="1:15" ht="17.25" customHeight="1" thickBot="1" x14ac:dyDescent="0.3">
      <c r="A1" s="20" t="s">
        <v>140</v>
      </c>
      <c r="B1" s="21"/>
      <c r="C1" s="21"/>
      <c r="D1" s="21"/>
      <c r="E1" s="21"/>
      <c r="F1" s="21"/>
      <c r="G1" s="21"/>
      <c r="H1" s="21"/>
      <c r="I1" s="21"/>
      <c r="J1" s="21"/>
      <c r="K1" s="21"/>
      <c r="L1" s="21"/>
      <c r="M1" s="21"/>
      <c r="N1" s="21"/>
      <c r="O1" s="22"/>
    </row>
    <row r="2" spans="1:15" ht="49.5" x14ac:dyDescent="0.25">
      <c r="A2" s="23" t="s">
        <v>0</v>
      </c>
      <c r="B2" s="24" t="s">
        <v>1</v>
      </c>
      <c r="C2" s="23" t="s">
        <v>2</v>
      </c>
      <c r="D2" s="23" t="s">
        <v>3</v>
      </c>
      <c r="E2" s="23" t="s">
        <v>4</v>
      </c>
      <c r="F2" s="23" t="s">
        <v>5</v>
      </c>
      <c r="G2" s="23" t="s">
        <v>6</v>
      </c>
      <c r="H2" s="23" t="s">
        <v>7</v>
      </c>
      <c r="I2" s="25" t="s">
        <v>137</v>
      </c>
      <c r="J2" s="25" t="s">
        <v>138</v>
      </c>
      <c r="K2" s="25" t="s">
        <v>139</v>
      </c>
      <c r="L2" s="25" t="s">
        <v>133</v>
      </c>
      <c r="M2" s="25" t="s">
        <v>134</v>
      </c>
      <c r="N2" s="25" t="s">
        <v>135</v>
      </c>
      <c r="O2" s="25" t="s">
        <v>136</v>
      </c>
    </row>
    <row r="3" spans="1:15" ht="76.5" x14ac:dyDescent="0.25">
      <c r="A3" s="18" t="s">
        <v>8</v>
      </c>
      <c r="B3" s="19">
        <v>2011011000200</v>
      </c>
      <c r="C3" s="18" t="s">
        <v>10</v>
      </c>
      <c r="D3" s="2" t="s">
        <v>19</v>
      </c>
      <c r="E3" s="2" t="s">
        <v>36</v>
      </c>
      <c r="F3" s="2" t="s">
        <v>37</v>
      </c>
      <c r="G3" s="3">
        <v>40910</v>
      </c>
      <c r="H3" s="3">
        <v>43464</v>
      </c>
      <c r="I3" s="4">
        <v>2050000000</v>
      </c>
      <c r="J3" s="4">
        <v>2045959647</v>
      </c>
      <c r="K3" s="4">
        <v>1686752055.79</v>
      </c>
      <c r="L3" s="17">
        <f>I3:I7</f>
        <v>2050000000</v>
      </c>
      <c r="M3" s="17">
        <f>J3:J7</f>
        <v>2045959647</v>
      </c>
      <c r="N3" s="17">
        <f>K3:K7</f>
        <v>1686752055.79</v>
      </c>
      <c r="O3" s="17">
        <f>N3+M3+L3</f>
        <v>5782711702.79</v>
      </c>
    </row>
    <row r="4" spans="1:15" ht="76.5" x14ac:dyDescent="0.25">
      <c r="A4" s="18"/>
      <c r="B4" s="19"/>
      <c r="C4" s="18"/>
      <c r="D4" s="2" t="s">
        <v>19</v>
      </c>
      <c r="E4" s="2" t="s">
        <v>38</v>
      </c>
      <c r="F4" s="2" t="s">
        <v>39</v>
      </c>
      <c r="G4" s="3">
        <v>40910</v>
      </c>
      <c r="H4" s="3">
        <v>43464</v>
      </c>
      <c r="I4" s="4">
        <v>0</v>
      </c>
      <c r="J4" s="4">
        <v>0</v>
      </c>
      <c r="K4" s="4">
        <v>0</v>
      </c>
      <c r="L4" s="18"/>
      <c r="M4" s="18"/>
      <c r="N4" s="18"/>
      <c r="O4" s="18">
        <f t="shared" ref="O4:O25" si="0">N4+M4+L4</f>
        <v>0</v>
      </c>
    </row>
    <row r="5" spans="1:15" ht="76.5" x14ac:dyDescent="0.25">
      <c r="A5" s="18"/>
      <c r="B5" s="19"/>
      <c r="C5" s="18"/>
      <c r="D5" s="2" t="s">
        <v>19</v>
      </c>
      <c r="E5" s="2" t="s">
        <v>38</v>
      </c>
      <c r="F5" s="2" t="s">
        <v>40</v>
      </c>
      <c r="G5" s="3">
        <v>40910</v>
      </c>
      <c r="H5" s="3">
        <v>43464</v>
      </c>
      <c r="I5" s="4">
        <v>1209535723</v>
      </c>
      <c r="J5" s="4">
        <v>898451000</v>
      </c>
      <c r="K5" s="4">
        <v>753965141</v>
      </c>
      <c r="L5" s="18"/>
      <c r="M5" s="18"/>
      <c r="N5" s="18"/>
      <c r="O5" s="18">
        <f t="shared" si="0"/>
        <v>0</v>
      </c>
    </row>
    <row r="6" spans="1:15" ht="76.5" x14ac:dyDescent="0.25">
      <c r="A6" s="18"/>
      <c r="B6" s="19"/>
      <c r="C6" s="18"/>
      <c r="D6" s="2" t="s">
        <v>20</v>
      </c>
      <c r="E6" s="2" t="s">
        <v>41</v>
      </c>
      <c r="F6" s="2" t="s">
        <v>42</v>
      </c>
      <c r="G6" s="3">
        <v>40910</v>
      </c>
      <c r="H6" s="3">
        <v>43464</v>
      </c>
      <c r="I6" s="4">
        <v>3740464277</v>
      </c>
      <c r="J6" s="4">
        <v>4055589353</v>
      </c>
      <c r="K6" s="4">
        <v>3787172753.7800002</v>
      </c>
      <c r="L6" s="18"/>
      <c r="M6" s="18"/>
      <c r="N6" s="18"/>
      <c r="O6" s="18">
        <f t="shared" si="0"/>
        <v>0</v>
      </c>
    </row>
    <row r="7" spans="1:15" ht="76.5" customHeight="1" x14ac:dyDescent="0.25">
      <c r="A7" s="18"/>
      <c r="B7" s="19"/>
      <c r="C7" s="18"/>
      <c r="D7" s="2" t="s">
        <v>20</v>
      </c>
      <c r="E7" s="2" t="s">
        <v>41</v>
      </c>
      <c r="F7" s="2" t="s">
        <v>43</v>
      </c>
      <c r="G7" s="3">
        <v>40910</v>
      </c>
      <c r="H7" s="3">
        <v>42003</v>
      </c>
      <c r="I7" s="4">
        <v>0</v>
      </c>
      <c r="J7" s="4">
        <v>0</v>
      </c>
      <c r="K7" s="4">
        <v>0</v>
      </c>
      <c r="L7" s="18"/>
      <c r="M7" s="18"/>
      <c r="N7" s="18"/>
      <c r="O7" s="18">
        <f t="shared" si="0"/>
        <v>0</v>
      </c>
    </row>
    <row r="8" spans="1:15" ht="76.5" x14ac:dyDescent="0.25">
      <c r="A8" s="18" t="s">
        <v>8</v>
      </c>
      <c r="B8" s="19">
        <v>2013011000048</v>
      </c>
      <c r="C8" s="18" t="s">
        <v>12</v>
      </c>
      <c r="D8" s="2" t="s">
        <v>88</v>
      </c>
      <c r="E8" s="2" t="s">
        <v>47</v>
      </c>
      <c r="F8" s="2" t="s">
        <v>48</v>
      </c>
      <c r="G8" s="3">
        <v>41641</v>
      </c>
      <c r="H8" s="3">
        <v>43465</v>
      </c>
      <c r="I8" s="4">
        <v>240000000</v>
      </c>
      <c r="J8" s="4">
        <v>653938000</v>
      </c>
      <c r="K8" s="4">
        <v>488108607.45999998</v>
      </c>
      <c r="L8" s="17">
        <f>SUM(I8:I14)</f>
        <v>4040000000</v>
      </c>
      <c r="M8" s="17">
        <f>SUM(J8:J14)</f>
        <v>3861078508</v>
      </c>
      <c r="N8" s="17">
        <f>SUM(K8:K14)</f>
        <v>3419450133.79</v>
      </c>
      <c r="O8" s="17">
        <f t="shared" si="0"/>
        <v>11320528641.790001</v>
      </c>
    </row>
    <row r="9" spans="1:15" ht="76.5" x14ac:dyDescent="0.25">
      <c r="A9" s="18"/>
      <c r="B9" s="19"/>
      <c r="C9" s="18"/>
      <c r="D9" s="2" t="s">
        <v>88</v>
      </c>
      <c r="E9" s="2" t="s">
        <v>49</v>
      </c>
      <c r="F9" s="2" t="s">
        <v>50</v>
      </c>
      <c r="G9" s="3">
        <v>41641</v>
      </c>
      <c r="H9" s="3">
        <v>42185</v>
      </c>
      <c r="I9" s="4">
        <v>0</v>
      </c>
      <c r="J9" s="4">
        <v>0</v>
      </c>
      <c r="K9" s="4">
        <v>0</v>
      </c>
      <c r="L9" s="18"/>
      <c r="M9" s="18"/>
      <c r="N9" s="18"/>
      <c r="O9" s="18">
        <f t="shared" si="0"/>
        <v>0</v>
      </c>
    </row>
    <row r="10" spans="1:15" ht="76.5" x14ac:dyDescent="0.25">
      <c r="A10" s="18"/>
      <c r="B10" s="19"/>
      <c r="C10" s="18"/>
      <c r="D10" s="2" t="s">
        <v>88</v>
      </c>
      <c r="E10" s="2" t="s">
        <v>49</v>
      </c>
      <c r="F10" s="2" t="s">
        <v>48</v>
      </c>
      <c r="G10" s="3">
        <v>41641</v>
      </c>
      <c r="H10" s="3">
        <v>43465</v>
      </c>
      <c r="I10" s="4">
        <v>2400000000</v>
      </c>
      <c r="J10" s="4">
        <v>1826475067</v>
      </c>
      <c r="K10" s="4">
        <v>1826475067</v>
      </c>
      <c r="L10" s="18"/>
      <c r="M10" s="18"/>
      <c r="N10" s="18"/>
      <c r="O10" s="18">
        <f t="shared" si="0"/>
        <v>0</v>
      </c>
    </row>
    <row r="11" spans="1:15" ht="76.5" x14ac:dyDescent="0.25">
      <c r="A11" s="18"/>
      <c r="B11" s="19"/>
      <c r="C11" s="18"/>
      <c r="D11" s="2" t="s">
        <v>88</v>
      </c>
      <c r="E11" s="2" t="s">
        <v>51</v>
      </c>
      <c r="F11" s="2" t="s">
        <v>48</v>
      </c>
      <c r="G11" s="3">
        <v>41641</v>
      </c>
      <c r="H11" s="3">
        <v>43465</v>
      </c>
      <c r="I11" s="4">
        <v>0</v>
      </c>
      <c r="J11" s="4">
        <v>1380665441</v>
      </c>
      <c r="K11" s="4">
        <v>1104866459.3299999</v>
      </c>
      <c r="L11" s="18"/>
      <c r="M11" s="18"/>
      <c r="N11" s="18"/>
      <c r="O11" s="18">
        <f t="shared" si="0"/>
        <v>0</v>
      </c>
    </row>
    <row r="12" spans="1:15" ht="51" x14ac:dyDescent="0.25">
      <c r="A12" s="18"/>
      <c r="B12" s="19"/>
      <c r="C12" s="18"/>
      <c r="D12" s="2" t="s">
        <v>23</v>
      </c>
      <c r="E12" s="2" t="s">
        <v>123</v>
      </c>
      <c r="F12" s="2" t="s">
        <v>124</v>
      </c>
      <c r="G12" s="3">
        <v>43115</v>
      </c>
      <c r="H12" s="3">
        <v>43465</v>
      </c>
      <c r="I12" s="4">
        <v>1400000000</v>
      </c>
      <c r="J12" s="4">
        <v>0</v>
      </c>
      <c r="K12" s="4">
        <v>0</v>
      </c>
      <c r="L12" s="18"/>
      <c r="M12" s="18"/>
      <c r="N12" s="18"/>
      <c r="O12" s="18">
        <f t="shared" si="0"/>
        <v>0</v>
      </c>
    </row>
    <row r="13" spans="1:15" ht="51" x14ac:dyDescent="0.25">
      <c r="A13" s="18"/>
      <c r="B13" s="19"/>
      <c r="C13" s="18"/>
      <c r="D13" s="2" t="s">
        <v>23</v>
      </c>
      <c r="E13" s="2" t="s">
        <v>123</v>
      </c>
      <c r="F13" s="2" t="s">
        <v>53</v>
      </c>
      <c r="G13" s="3">
        <v>41641</v>
      </c>
      <c r="H13" s="3">
        <v>42369</v>
      </c>
      <c r="I13" s="4">
        <v>0</v>
      </c>
      <c r="J13" s="4">
        <v>0</v>
      </c>
      <c r="K13" s="4">
        <v>0</v>
      </c>
      <c r="L13" s="18"/>
      <c r="M13" s="18"/>
      <c r="N13" s="18"/>
      <c r="O13" s="18">
        <f t="shared" si="0"/>
        <v>0</v>
      </c>
    </row>
    <row r="14" spans="1:15" ht="51" x14ac:dyDescent="0.25">
      <c r="A14" s="18"/>
      <c r="B14" s="19"/>
      <c r="C14" s="18"/>
      <c r="D14" s="2" t="s">
        <v>23</v>
      </c>
      <c r="E14" s="2" t="s">
        <v>123</v>
      </c>
      <c r="F14" s="2" t="s">
        <v>54</v>
      </c>
      <c r="G14" s="3">
        <v>41641</v>
      </c>
      <c r="H14" s="3">
        <v>41973</v>
      </c>
      <c r="I14" s="4">
        <v>0</v>
      </c>
      <c r="J14" s="4">
        <v>0</v>
      </c>
      <c r="K14" s="4">
        <v>0</v>
      </c>
      <c r="L14" s="18"/>
      <c r="M14" s="18"/>
      <c r="N14" s="18"/>
      <c r="O14" s="18">
        <f t="shared" si="0"/>
        <v>0</v>
      </c>
    </row>
    <row r="15" spans="1:15" ht="76.5" x14ac:dyDescent="0.25">
      <c r="A15" s="18" t="s">
        <v>8</v>
      </c>
      <c r="B15" s="19">
        <v>2013011000057</v>
      </c>
      <c r="C15" s="18" t="s">
        <v>15</v>
      </c>
      <c r="D15" s="2" t="s">
        <v>29</v>
      </c>
      <c r="E15" s="2" t="s">
        <v>79</v>
      </c>
      <c r="F15" s="2" t="s">
        <v>80</v>
      </c>
      <c r="G15" s="3">
        <v>41673</v>
      </c>
      <c r="H15" s="3">
        <v>43465</v>
      </c>
      <c r="I15" s="4">
        <v>30000000</v>
      </c>
      <c r="J15" s="4">
        <v>0</v>
      </c>
      <c r="K15" s="4">
        <v>0</v>
      </c>
      <c r="L15" s="17">
        <f>SUM(I15:I18)</f>
        <v>180000000</v>
      </c>
      <c r="M15" s="17">
        <f>SUM(J15:J18)</f>
        <v>139999186</v>
      </c>
      <c r="N15" s="17">
        <f>SUM(K15:K18)</f>
        <v>112700596</v>
      </c>
      <c r="O15" s="17">
        <f t="shared" si="0"/>
        <v>432699782</v>
      </c>
    </row>
    <row r="16" spans="1:15" ht="102" x14ac:dyDescent="0.25">
      <c r="A16" s="18"/>
      <c r="B16" s="19"/>
      <c r="C16" s="18"/>
      <c r="D16" s="2" t="s">
        <v>29</v>
      </c>
      <c r="E16" s="2" t="s">
        <v>79</v>
      </c>
      <c r="F16" s="2" t="s">
        <v>103</v>
      </c>
      <c r="G16" s="3">
        <v>41645</v>
      </c>
      <c r="H16" s="3">
        <v>43465</v>
      </c>
      <c r="I16" s="4">
        <v>70000000</v>
      </c>
      <c r="J16" s="4">
        <v>79999186</v>
      </c>
      <c r="K16" s="4">
        <v>52700596</v>
      </c>
      <c r="L16" s="18"/>
      <c r="M16" s="18"/>
      <c r="N16" s="18"/>
      <c r="O16" s="18">
        <f t="shared" si="0"/>
        <v>0</v>
      </c>
    </row>
    <row r="17" spans="1:15" ht="76.5" x14ac:dyDescent="0.25">
      <c r="A17" s="18"/>
      <c r="B17" s="19"/>
      <c r="C17" s="18"/>
      <c r="D17" s="2" t="s">
        <v>29</v>
      </c>
      <c r="E17" s="2" t="s">
        <v>69</v>
      </c>
      <c r="F17" s="2" t="s">
        <v>80</v>
      </c>
      <c r="G17" s="3">
        <v>41726</v>
      </c>
      <c r="H17" s="3">
        <v>43465</v>
      </c>
      <c r="I17" s="4">
        <v>0</v>
      </c>
      <c r="J17" s="4">
        <v>0</v>
      </c>
      <c r="K17" s="4">
        <v>0</v>
      </c>
      <c r="L17" s="18"/>
      <c r="M17" s="18"/>
      <c r="N17" s="18"/>
      <c r="O17" s="18">
        <f t="shared" si="0"/>
        <v>0</v>
      </c>
    </row>
    <row r="18" spans="1:15" ht="102" x14ac:dyDescent="0.25">
      <c r="A18" s="18"/>
      <c r="B18" s="19"/>
      <c r="C18" s="18"/>
      <c r="D18" s="2" t="s">
        <v>30</v>
      </c>
      <c r="E18" s="2" t="s">
        <v>82</v>
      </c>
      <c r="F18" s="2" t="s">
        <v>83</v>
      </c>
      <c r="G18" s="3">
        <v>41645</v>
      </c>
      <c r="H18" s="3">
        <v>43465</v>
      </c>
      <c r="I18" s="4">
        <v>80000000</v>
      </c>
      <c r="J18" s="4">
        <v>60000000</v>
      </c>
      <c r="K18" s="4">
        <v>60000000</v>
      </c>
      <c r="L18" s="18"/>
      <c r="M18" s="18"/>
      <c r="N18" s="18"/>
      <c r="O18" s="18">
        <f t="shared" si="0"/>
        <v>0</v>
      </c>
    </row>
    <row r="19" spans="1:15" ht="63.75" x14ac:dyDescent="0.25">
      <c r="A19" s="18" t="s">
        <v>8</v>
      </c>
      <c r="B19" s="19">
        <v>2013011000073</v>
      </c>
      <c r="C19" s="18" t="s">
        <v>16</v>
      </c>
      <c r="D19" s="2" t="s">
        <v>31</v>
      </c>
      <c r="E19" s="2" t="s">
        <v>84</v>
      </c>
      <c r="F19" s="2" t="s">
        <v>85</v>
      </c>
      <c r="G19" s="3">
        <v>41641</v>
      </c>
      <c r="H19" s="3">
        <v>43465</v>
      </c>
      <c r="I19" s="4">
        <v>350000000</v>
      </c>
      <c r="J19" s="4">
        <v>300000000</v>
      </c>
      <c r="K19" s="4">
        <v>300000000</v>
      </c>
      <c r="L19" s="17">
        <f>SUM(I19:I20)</f>
        <v>600000000</v>
      </c>
      <c r="M19" s="17">
        <f>SUM(J19:J20)</f>
        <v>600000000</v>
      </c>
      <c r="N19" s="17">
        <f>SUM(K19:K20)</f>
        <v>600000000</v>
      </c>
      <c r="O19" s="17">
        <f t="shared" si="0"/>
        <v>1800000000</v>
      </c>
    </row>
    <row r="20" spans="1:15" ht="76.5" x14ac:dyDescent="0.25">
      <c r="A20" s="18"/>
      <c r="B20" s="19"/>
      <c r="C20" s="18"/>
      <c r="D20" s="2" t="s">
        <v>32</v>
      </c>
      <c r="E20" s="2" t="s">
        <v>86</v>
      </c>
      <c r="F20" s="2" t="s">
        <v>87</v>
      </c>
      <c r="G20" s="3">
        <v>41641</v>
      </c>
      <c r="H20" s="3">
        <v>43465</v>
      </c>
      <c r="I20" s="4">
        <v>250000000</v>
      </c>
      <c r="J20" s="4">
        <v>300000000</v>
      </c>
      <c r="K20" s="4">
        <v>300000000</v>
      </c>
      <c r="L20" s="18"/>
      <c r="M20" s="18"/>
      <c r="N20" s="18"/>
      <c r="O20" s="18">
        <f t="shared" si="0"/>
        <v>0</v>
      </c>
    </row>
    <row r="21" spans="1:15" ht="102" x14ac:dyDescent="0.25">
      <c r="A21" s="18" t="s">
        <v>8</v>
      </c>
      <c r="B21" s="19">
        <v>2017011000048</v>
      </c>
      <c r="C21" s="18" t="s">
        <v>132</v>
      </c>
      <c r="D21" s="2" t="s">
        <v>121</v>
      </c>
      <c r="E21" s="2" t="s">
        <v>125</v>
      </c>
      <c r="F21" s="2" t="s">
        <v>126</v>
      </c>
      <c r="G21" s="3">
        <v>42736</v>
      </c>
      <c r="H21" s="3">
        <v>43830</v>
      </c>
      <c r="I21" s="4">
        <v>0</v>
      </c>
      <c r="J21" s="4">
        <v>0</v>
      </c>
      <c r="K21" s="4">
        <v>0</v>
      </c>
      <c r="L21" s="17">
        <f>SUM(I21:I25)</f>
        <v>186000000</v>
      </c>
      <c r="M21" s="17">
        <f>SUM(J21:J25)</f>
        <v>131098896</v>
      </c>
      <c r="N21" s="17">
        <f>SUM(K21:K25)</f>
        <v>123173577</v>
      </c>
      <c r="O21" s="17">
        <f t="shared" si="0"/>
        <v>440272473</v>
      </c>
    </row>
    <row r="22" spans="1:15" ht="89.25" x14ac:dyDescent="0.25">
      <c r="A22" s="18"/>
      <c r="B22" s="19"/>
      <c r="C22" s="18"/>
      <c r="D22" s="2" t="s">
        <v>121</v>
      </c>
      <c r="E22" s="2" t="s">
        <v>125</v>
      </c>
      <c r="F22" s="2" t="s">
        <v>127</v>
      </c>
      <c r="G22" s="3">
        <v>42736</v>
      </c>
      <c r="H22" s="3">
        <v>43830</v>
      </c>
      <c r="I22" s="4">
        <v>0</v>
      </c>
      <c r="J22" s="4">
        <v>0</v>
      </c>
      <c r="K22" s="4">
        <v>0</v>
      </c>
      <c r="L22" s="18"/>
      <c r="M22" s="18"/>
      <c r="N22" s="18"/>
      <c r="O22" s="18">
        <f t="shared" si="0"/>
        <v>0</v>
      </c>
    </row>
    <row r="23" spans="1:15" ht="89.25" x14ac:dyDescent="0.25">
      <c r="A23" s="18"/>
      <c r="B23" s="19"/>
      <c r="C23" s="18"/>
      <c r="D23" s="2" t="s">
        <v>121</v>
      </c>
      <c r="E23" s="2" t="s">
        <v>125</v>
      </c>
      <c r="F23" s="2" t="s">
        <v>128</v>
      </c>
      <c r="G23" s="3">
        <v>42736</v>
      </c>
      <c r="H23" s="3">
        <v>43830</v>
      </c>
      <c r="I23" s="4">
        <v>93000000</v>
      </c>
      <c r="J23" s="4">
        <v>65549448</v>
      </c>
      <c r="K23" s="4">
        <v>65549448</v>
      </c>
      <c r="L23" s="18"/>
      <c r="M23" s="18"/>
      <c r="N23" s="18"/>
      <c r="O23" s="18">
        <f t="shared" si="0"/>
        <v>0</v>
      </c>
    </row>
    <row r="24" spans="1:15" ht="114.75" x14ac:dyDescent="0.25">
      <c r="A24" s="18"/>
      <c r="B24" s="19"/>
      <c r="C24" s="18"/>
      <c r="D24" s="2" t="s">
        <v>122</v>
      </c>
      <c r="E24" s="2" t="s">
        <v>129</v>
      </c>
      <c r="F24" s="2" t="s">
        <v>130</v>
      </c>
      <c r="G24" s="3">
        <v>42736</v>
      </c>
      <c r="H24" s="3">
        <v>43830</v>
      </c>
      <c r="I24" s="4">
        <v>0</v>
      </c>
      <c r="J24" s="4">
        <v>0</v>
      </c>
      <c r="K24" s="4">
        <v>0</v>
      </c>
      <c r="L24" s="18"/>
      <c r="M24" s="18"/>
      <c r="N24" s="18"/>
      <c r="O24" s="18">
        <f t="shared" si="0"/>
        <v>0</v>
      </c>
    </row>
    <row r="25" spans="1:15" ht="114.75" x14ac:dyDescent="0.25">
      <c r="A25" s="18"/>
      <c r="B25" s="19"/>
      <c r="C25" s="18"/>
      <c r="D25" s="2" t="s">
        <v>122</v>
      </c>
      <c r="E25" s="2" t="s">
        <v>129</v>
      </c>
      <c r="F25" s="2" t="s">
        <v>131</v>
      </c>
      <c r="G25" s="3">
        <v>42736</v>
      </c>
      <c r="H25" s="3">
        <v>43830</v>
      </c>
      <c r="I25" s="4">
        <v>93000000</v>
      </c>
      <c r="J25" s="4">
        <v>65549448</v>
      </c>
      <c r="K25" s="4">
        <v>57624129</v>
      </c>
      <c r="L25" s="18"/>
      <c r="M25" s="18"/>
      <c r="N25" s="18"/>
      <c r="O25" s="18">
        <f t="shared" si="0"/>
        <v>0</v>
      </c>
    </row>
  </sheetData>
  <mergeCells count="36">
    <mergeCell ref="A1:O1"/>
    <mergeCell ref="A21:A25"/>
    <mergeCell ref="B21:B25"/>
    <mergeCell ref="C21:C25"/>
    <mergeCell ref="A15:A18"/>
    <mergeCell ref="B15:B18"/>
    <mergeCell ref="C15:C18"/>
    <mergeCell ref="A19:A20"/>
    <mergeCell ref="B19:B20"/>
    <mergeCell ref="C19:C20"/>
    <mergeCell ref="A3:A7"/>
    <mergeCell ref="B3:B7"/>
    <mergeCell ref="C3:C7"/>
    <mergeCell ref="A8:A14"/>
    <mergeCell ref="B8:B14"/>
    <mergeCell ref="C8:C14"/>
    <mergeCell ref="N3:N7"/>
    <mergeCell ref="N8:N14"/>
    <mergeCell ref="N15:N18"/>
    <mergeCell ref="N19:N20"/>
    <mergeCell ref="N21:N25"/>
    <mergeCell ref="M3:M7"/>
    <mergeCell ref="M8:M14"/>
    <mergeCell ref="M15:M18"/>
    <mergeCell ref="M19:M20"/>
    <mergeCell ref="M21:M25"/>
    <mergeCell ref="L3:L7"/>
    <mergeCell ref="L8:L14"/>
    <mergeCell ref="L15:L18"/>
    <mergeCell ref="L19:L20"/>
    <mergeCell ref="L21:L25"/>
    <mergeCell ref="O3:O7"/>
    <mergeCell ref="O8:O14"/>
    <mergeCell ref="O15:O18"/>
    <mergeCell ref="O19:O20"/>
    <mergeCell ref="O21:O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2014</vt:lpstr>
      <vt:lpstr>2015</vt:lpstr>
      <vt:lpstr>2016</vt:lpstr>
      <vt:lpstr>2017</vt:lpstr>
      <vt:lpstr>2018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Pinzon Gonzalez - Pasante</dc:creator>
  <cp:lastModifiedBy>Juan Pablo Pinzon Gonzalez - Pasante</cp:lastModifiedBy>
  <cp:lastPrinted>2019-10-30T15:14:48Z</cp:lastPrinted>
  <dcterms:created xsi:type="dcterms:W3CDTF">2019-10-30T15:12:51Z</dcterms:created>
  <dcterms:modified xsi:type="dcterms:W3CDTF">2019-11-28T16:03:35Z</dcterms:modified>
</cp:coreProperties>
</file>