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inzon-pasante\Documents\Historiales proyectos de inversión\"/>
    </mc:Choice>
  </mc:AlternateContent>
  <bookViews>
    <workbookView xWindow="0" yWindow="0" windowWidth="21600" windowHeight="9735" activeTab="3"/>
  </bookViews>
  <sheets>
    <sheet name="2014" sheetId="1" r:id="rId1"/>
    <sheet name="2016" sheetId="2" r:id="rId2"/>
    <sheet name="2017" sheetId="3" r:id="rId3"/>
    <sheet name="2018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M3" i="2"/>
  <c r="O4" i="3"/>
  <c r="O5" i="3"/>
  <c r="O6" i="3"/>
  <c r="O7" i="3"/>
  <c r="O8" i="3"/>
  <c r="O10" i="3"/>
  <c r="O11" i="3"/>
  <c r="O12" i="3"/>
  <c r="O13" i="3"/>
  <c r="N3" i="3"/>
  <c r="O3" i="3" s="1"/>
  <c r="L14" i="3"/>
  <c r="L9" i="3"/>
  <c r="L3" i="3"/>
  <c r="M14" i="3"/>
  <c r="M9" i="3"/>
  <c r="M3" i="3"/>
  <c r="L33" i="4"/>
  <c r="L27" i="4"/>
  <c r="L16" i="4"/>
  <c r="L3" i="4"/>
  <c r="M33" i="4"/>
  <c r="M27" i="4"/>
  <c r="O27" i="4" s="1"/>
  <c r="M16" i="4"/>
  <c r="M3" i="4"/>
  <c r="O3" i="4" s="1"/>
  <c r="N3" i="4"/>
  <c r="N16" i="4"/>
  <c r="O16" i="4" s="1"/>
  <c r="N27" i="4"/>
  <c r="N33" i="4"/>
  <c r="O33" i="4" s="1"/>
  <c r="L3" i="1" l="1"/>
  <c r="M3" i="1"/>
  <c r="N3" i="2" l="1"/>
  <c r="O3" i="2" s="1"/>
  <c r="N3" i="1"/>
  <c r="O3" i="1" s="1"/>
  <c r="N14" i="3"/>
  <c r="O14" i="3" s="1"/>
  <c r="N9" i="3"/>
  <c r="O9" i="3" s="1"/>
</calcChain>
</file>

<file path=xl/sharedStrings.xml><?xml version="1.0" encoding="utf-8"?>
<sst xmlns="http://schemas.openxmlformats.org/spreadsheetml/2006/main" count="259" uniqueCount="93">
  <si>
    <t>Entidad</t>
  </si>
  <si>
    <t>Proyecto</t>
  </si>
  <si>
    <t>NombreProyecto</t>
  </si>
  <si>
    <t>ObjetivoEspecifico</t>
  </si>
  <si>
    <t>Producto</t>
  </si>
  <si>
    <t>Actividad</t>
  </si>
  <si>
    <t>Inicio</t>
  </si>
  <si>
    <t>Termina</t>
  </si>
  <si>
    <t>UAE. JUNTA CENTRAL DE CONTADORES</t>
  </si>
  <si>
    <t>ADQUISICIÓN INMUEBLE BOGOTÁ</t>
  </si>
  <si>
    <t>Contar con la infraestructura adecuada para la funcionalidad de la entidad</t>
  </si>
  <si>
    <t>Contar con una dotación adecuada de puestos de trabajo y espacios laborales para fortalecer el servicio al cliente y el bienestar de los funcionarios</t>
  </si>
  <si>
    <t>Inmueble</t>
  </si>
  <si>
    <t>Comprar o adquirir inmueble</t>
  </si>
  <si>
    <t>Adecuaciones generales</t>
  </si>
  <si>
    <t>Contratar consultorias y estudios tecnicos para adecuaciones, Ejecutar obras de acondicionamiento del inmueble</t>
  </si>
  <si>
    <t>Puestos de trabajo adecuados</t>
  </si>
  <si>
    <t>Diseñar y dotar puestos de trabajo adecuados</t>
  </si>
  <si>
    <t>Espacios laborales</t>
  </si>
  <si>
    <t>Dotar espacio para la cafetería y comedor</t>
  </si>
  <si>
    <t>Dotar espacios para archivo y almacén</t>
  </si>
  <si>
    <t>Dotar espacios para salas de reuniones, Dotar un auditorio , Dotar salas de espera y recepción</t>
  </si>
  <si>
    <t>Contar con la infraestructura adecuadaen la Entidad</t>
  </si>
  <si>
    <t>Contar con una dotación adecuada de puestos de trabajo y espacios laborales en la infraestructura de la Entidad</t>
  </si>
  <si>
    <t>Infraestructura de la Junta central de Contadores</t>
  </si>
  <si>
    <t>Acondicionar el inmueble para la funcionalidad del mismo</t>
  </si>
  <si>
    <t>Adquirir inmueble.</t>
  </si>
  <si>
    <t>Espacios Dotados</t>
  </si>
  <si>
    <t>Diseñar y dotar espacios laborales (Sala de Juntas, salas de reuniones, recepciòn, sala de espera, data center)</t>
  </si>
  <si>
    <t>Dotar área de cafetería y comedor</t>
  </si>
  <si>
    <t>Dotar el archivo y la bodega de almacen</t>
  </si>
  <si>
    <t>Diseño de un sistema de información misional para la Unidad Administrativa Especial Junta Central de Contadores. Bogotá</t>
  </si>
  <si>
    <t>Implementación de una solución inmobiliaria para la Unidad Administrativa Especial Junta Central de Contadores Bogotá</t>
  </si>
  <si>
    <t>Desarrollar e implementar el sistema de información misional MyJCC2.</t>
  </si>
  <si>
    <t>Contar con espacios físicos dotados que cumplan con las normas arquitectónicas y estructurales.</t>
  </si>
  <si>
    <t>Servicios de información para la gestión administrativa</t>
  </si>
  <si>
    <t>Gestionar el mantenimiento del sistema de información misional MyJCC2 y de la aplicación móvil</t>
  </si>
  <si>
    <t>Integrar el sistema de información misional MyJCC2 con el sistema de gestión documental institucional.</t>
  </si>
  <si>
    <t>Levantamiento de requerimientos y diseño del sistema de información misional MyJCC2 y de la aplicación móvil</t>
  </si>
  <si>
    <t>Programación del sistema de información misional MyJCC2 y de la aplicación móvil</t>
  </si>
  <si>
    <t>Puesta en producción del sistema de información misional MyJCC2 y de la aplicación móvil</t>
  </si>
  <si>
    <t>Derecho de beneficio fiduciario</t>
  </si>
  <si>
    <t>Adquirir los derechos de participación y los derechos de uso a perpetuidad de las áreas asignadas y pactadas en el proyecto inmobiliario</t>
  </si>
  <si>
    <t>Fortalecimiento de la gestión interna institucional de la Junta Central de Contadores Nacional</t>
  </si>
  <si>
    <t>SERVICIO DE INSPECCIÓN Y VIGILANCIA A CONTADORES PÚBLICOS Y SOCIEDADES PRESTADORAS DE SERVICIOS CONTABLES NACIONAL</t>
  </si>
  <si>
    <t>ADECUACIÓN DE LA ARQUITECTURA E INFRAESTRUCTURA DE TECNOLOGÍAS DE LA INFORMACIÓN BOGOTÁ</t>
  </si>
  <si>
    <t>Integrar la gestion, seguimiento y control de los procesos y procedimientos de la Entidad</t>
  </si>
  <si>
    <t>Mejorar la gestión documental y manejo archivístico de la documentación en custodia de la entidad</t>
  </si>
  <si>
    <t>Optimizar el proceso de inspección y vigilancia de la entidad</t>
  </si>
  <si>
    <t>Adoptar un modelo de Arquitectura de Tecnologías de la Información de acuerdo con el Marco de Referencia de Arquitectura empresarial del Estado</t>
  </si>
  <si>
    <t>Optimizar los servicios de red de la entidad</t>
  </si>
  <si>
    <t>Adquirir las licencias requeridas para la puesta en marcha del portal web</t>
  </si>
  <si>
    <t>Alojar el portal web de la entidad en la nube</t>
  </si>
  <si>
    <t>Diseñar e implementar un portal web para la entidad</t>
  </si>
  <si>
    <t>Diseñar y desarrollar el sistema de información</t>
  </si>
  <si>
    <t>Efectuar proceso de interventoria de las servicios de informaciónn para la gestión administrativa</t>
  </si>
  <si>
    <t>Estabilizar los sistemas de información</t>
  </si>
  <si>
    <t>Establecer los lineamientos de imagen institucional para el portal web</t>
  </si>
  <si>
    <t>Levantar los Requerimientos del sistema de información</t>
  </si>
  <si>
    <t>Modelar e implantar el sistema de información</t>
  </si>
  <si>
    <t>Revisar y estandarizar los procesos de la entidad</t>
  </si>
  <si>
    <t>Servicio de gestión documental</t>
  </si>
  <si>
    <t>Elaborar y/o ajustar las herramientas archivisticas</t>
  </si>
  <si>
    <t>Organizar el fondo documental de acuerdo a la normatividad archivistica</t>
  </si>
  <si>
    <t>Realizar el diagnostico de la entidad, del fondo acumulado y plan de trabajo</t>
  </si>
  <si>
    <t>Servicios de inspección y vigilancia a contadores públicos y sociedades prestadoras de servicios contables</t>
  </si>
  <si>
    <t>Desarrollar la etapa de cargos de los procesos disciplinarios</t>
  </si>
  <si>
    <t>Desarrollar la etapa de cargos y fallos de los procesos de alto impacto</t>
  </si>
  <si>
    <t>Desarrollar la etapa de diligencias previas de los procesos disciplinarios</t>
  </si>
  <si>
    <t>Desarrollar la etapa de fallos de los procesos disciplinarios</t>
  </si>
  <si>
    <t>Desarrollar la etapa de recursos de los procesos disciplinarios</t>
  </si>
  <si>
    <t>Desarrollar la revisión de las ponencias proferidas dentro de los procesos</t>
  </si>
  <si>
    <t>Ejecutar las diligencias de inspección</t>
  </si>
  <si>
    <t>Elaborar y presentar informes de las diligencias de inspección</t>
  </si>
  <si>
    <t>Planear el desarrollo de las diligencias de inspección</t>
  </si>
  <si>
    <t>Realizar actividades preparatorias y/o preliminarespara ejercer la Inspección y Vigilancia</t>
  </si>
  <si>
    <t>Realizar seguimiento a los hallazgos detectados en el desarrollo de la diligencia</t>
  </si>
  <si>
    <t>Documentos de lineamientos técnicos </t>
  </si>
  <si>
    <t>Definir el modelo de adopción de la Arquitectura de Tecnologías de la Información en la Entidad</t>
  </si>
  <si>
    <t>Diseñar la estrategia de Arquitectura de Tecnologías de la Información</t>
  </si>
  <si>
    <t>Realizar el diagnostico del estado acutal a nivel de Tecnologías de la Información en la Entidad</t>
  </si>
  <si>
    <t>Servicios de conectividad</t>
  </si>
  <si>
    <t>Adoptar el protocolo IP V.6</t>
  </si>
  <si>
    <t>Diseñar e implentar la segmentacion de la RED</t>
  </si>
  <si>
    <t>Implementar un Controlador de Dominio</t>
  </si>
  <si>
    <t>Sub Total VlrInicialPGN</t>
  </si>
  <si>
    <t>Sub Total VlrVigentePGN</t>
  </si>
  <si>
    <t>Sub Total VlrObligadoPGN</t>
  </si>
  <si>
    <t>total</t>
  </si>
  <si>
    <t xml:space="preserve">Historial De Artesanias </t>
  </si>
  <si>
    <t>Valor Inicial PGN</t>
  </si>
  <si>
    <t>Valor Vigente PGN</t>
  </si>
  <si>
    <t>Valor Obligado PGN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</si>
</sst>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70" zoomScaleNormal="70" workbookViewId="0">
      <selection sqref="A1:O2"/>
    </sheetView>
  </sheetViews>
  <sheetFormatPr baseColWidth="10" defaultRowHeight="15" x14ac:dyDescent="0.25"/>
  <cols>
    <col min="1" max="1" width="24.140625" style="1" bestFit="1" customWidth="1"/>
    <col min="2" max="2" width="14" style="5" bestFit="1" customWidth="1"/>
    <col min="3" max="3" width="24" style="1" customWidth="1"/>
    <col min="4" max="4" width="36.85546875" style="1" customWidth="1"/>
    <col min="5" max="5" width="11.42578125" style="1"/>
    <col min="6" max="6" width="25.5703125" style="1" customWidth="1"/>
    <col min="7" max="8" width="15.28515625" style="1" bestFit="1" customWidth="1"/>
    <col min="9" max="13" width="16.5703125" style="1" bestFit="1" customWidth="1"/>
    <col min="14" max="14" width="11.42578125" style="1"/>
    <col min="15" max="15" width="16.5703125" style="1" bestFit="1" customWidth="1"/>
    <col min="16" max="16384" width="11.42578125" style="1"/>
  </cols>
  <sheetData>
    <row r="1" spans="1:15" ht="17.25" thickBot="1" x14ac:dyDescent="0.3">
      <c r="A1" s="22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5" ht="66" x14ac:dyDescent="0.25">
      <c r="A2" s="25" t="s">
        <v>0</v>
      </c>
      <c r="B2" s="26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7" t="s">
        <v>90</v>
      </c>
      <c r="J2" s="27" t="s">
        <v>91</v>
      </c>
      <c r="K2" s="27" t="s">
        <v>92</v>
      </c>
      <c r="L2" s="27" t="s">
        <v>85</v>
      </c>
      <c r="M2" s="27" t="s">
        <v>86</v>
      </c>
      <c r="N2" s="27" t="s">
        <v>87</v>
      </c>
      <c r="O2" s="27" t="s">
        <v>88</v>
      </c>
    </row>
    <row r="3" spans="1:15" ht="25.5" x14ac:dyDescent="0.25">
      <c r="A3" s="14" t="s">
        <v>8</v>
      </c>
      <c r="B3" s="15">
        <v>2013011000335</v>
      </c>
      <c r="C3" s="14" t="s">
        <v>9</v>
      </c>
      <c r="D3" s="2" t="s">
        <v>10</v>
      </c>
      <c r="E3" s="2" t="s">
        <v>12</v>
      </c>
      <c r="F3" s="2" t="s">
        <v>13</v>
      </c>
      <c r="G3" s="3">
        <v>41640</v>
      </c>
      <c r="H3" s="3">
        <v>42004</v>
      </c>
      <c r="I3" s="4">
        <v>12439269116</v>
      </c>
      <c r="J3" s="4">
        <v>12439269116</v>
      </c>
      <c r="K3" s="4">
        <v>0</v>
      </c>
      <c r="L3" s="13">
        <f>SUM(I3:I8)</f>
        <v>14000000000</v>
      </c>
      <c r="M3" s="13">
        <f>SUM(J3:J8)</f>
        <v>14000000000</v>
      </c>
      <c r="N3" s="13">
        <f>SUM(K3:K8)</f>
        <v>0</v>
      </c>
      <c r="O3" s="13">
        <f>N3+M3+L3</f>
        <v>28000000000</v>
      </c>
    </row>
    <row r="4" spans="1:15" ht="63.75" x14ac:dyDescent="0.25">
      <c r="A4" s="14"/>
      <c r="B4" s="15"/>
      <c r="C4" s="14"/>
      <c r="D4" s="2" t="s">
        <v>10</v>
      </c>
      <c r="E4" s="2" t="s">
        <v>14</v>
      </c>
      <c r="F4" s="2" t="s">
        <v>15</v>
      </c>
      <c r="G4" s="3">
        <v>41640</v>
      </c>
      <c r="H4" s="3">
        <v>42004</v>
      </c>
      <c r="I4" s="4">
        <v>429801397</v>
      </c>
      <c r="J4" s="4">
        <v>429801397</v>
      </c>
      <c r="K4" s="4">
        <v>0</v>
      </c>
      <c r="L4" s="14"/>
      <c r="M4" s="14"/>
      <c r="N4" s="14"/>
      <c r="O4" s="14"/>
    </row>
    <row r="5" spans="1:15" ht="51" x14ac:dyDescent="0.25">
      <c r="A5" s="14"/>
      <c r="B5" s="15"/>
      <c r="C5" s="14"/>
      <c r="D5" s="2" t="s">
        <v>11</v>
      </c>
      <c r="E5" s="2" t="s">
        <v>16</v>
      </c>
      <c r="F5" s="2" t="s">
        <v>17</v>
      </c>
      <c r="G5" s="3">
        <v>41640</v>
      </c>
      <c r="H5" s="3">
        <v>42004</v>
      </c>
      <c r="I5" s="4">
        <v>175282024</v>
      </c>
      <c r="J5" s="4">
        <v>175282024</v>
      </c>
      <c r="K5" s="4">
        <v>0</v>
      </c>
      <c r="L5" s="14"/>
      <c r="M5" s="14"/>
      <c r="N5" s="14"/>
      <c r="O5" s="14"/>
    </row>
    <row r="6" spans="1:15" ht="51" x14ac:dyDescent="0.25">
      <c r="A6" s="14"/>
      <c r="B6" s="15"/>
      <c r="C6" s="14"/>
      <c r="D6" s="2" t="s">
        <v>11</v>
      </c>
      <c r="E6" s="2" t="s">
        <v>18</v>
      </c>
      <c r="F6" s="2" t="s">
        <v>19</v>
      </c>
      <c r="G6" s="3">
        <v>41640</v>
      </c>
      <c r="H6" s="3">
        <v>42004</v>
      </c>
      <c r="I6" s="4">
        <v>175282022</v>
      </c>
      <c r="J6" s="4">
        <v>175282022</v>
      </c>
      <c r="K6" s="4">
        <v>0</v>
      </c>
      <c r="L6" s="14"/>
      <c r="M6" s="14"/>
      <c r="N6" s="14"/>
      <c r="O6" s="14"/>
    </row>
    <row r="7" spans="1:15" ht="51" x14ac:dyDescent="0.25">
      <c r="A7" s="14"/>
      <c r="B7" s="15"/>
      <c r="C7" s="14"/>
      <c r="D7" s="2" t="s">
        <v>11</v>
      </c>
      <c r="E7" s="2" t="s">
        <v>18</v>
      </c>
      <c r="F7" s="2" t="s">
        <v>20</v>
      </c>
      <c r="G7" s="3">
        <v>41640</v>
      </c>
      <c r="H7" s="3">
        <v>42004</v>
      </c>
      <c r="I7" s="4">
        <v>175282022</v>
      </c>
      <c r="J7" s="4">
        <v>175282022</v>
      </c>
      <c r="K7" s="4">
        <v>0</v>
      </c>
      <c r="L7" s="14"/>
      <c r="M7" s="14"/>
      <c r="N7" s="14"/>
      <c r="O7" s="14"/>
    </row>
    <row r="8" spans="1:15" ht="51" x14ac:dyDescent="0.25">
      <c r="A8" s="14"/>
      <c r="B8" s="15"/>
      <c r="C8" s="14"/>
      <c r="D8" s="2" t="s">
        <v>11</v>
      </c>
      <c r="E8" s="2" t="s">
        <v>18</v>
      </c>
      <c r="F8" s="2" t="s">
        <v>21</v>
      </c>
      <c r="G8" s="3">
        <v>41640</v>
      </c>
      <c r="H8" s="3">
        <v>42004</v>
      </c>
      <c r="I8" s="4">
        <v>605083419</v>
      </c>
      <c r="J8" s="4">
        <v>605083419</v>
      </c>
      <c r="K8" s="4">
        <v>0</v>
      </c>
      <c r="L8" s="14"/>
      <c r="M8" s="14"/>
      <c r="N8" s="14"/>
      <c r="O8" s="14"/>
    </row>
  </sheetData>
  <mergeCells count="8">
    <mergeCell ref="A1:O1"/>
    <mergeCell ref="O3:O8"/>
    <mergeCell ref="A3:A8"/>
    <mergeCell ref="B3:B8"/>
    <mergeCell ref="C3:C8"/>
    <mergeCell ref="N3:N8"/>
    <mergeCell ref="M3:M8"/>
    <mergeCell ref="L3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70" zoomScaleNormal="70" workbookViewId="0">
      <selection sqref="A1:O2"/>
    </sheetView>
  </sheetViews>
  <sheetFormatPr baseColWidth="10" defaultRowHeight="15" x14ac:dyDescent="0.25"/>
  <cols>
    <col min="1" max="1" width="24.140625" style="1" bestFit="1" customWidth="1"/>
    <col min="2" max="2" width="14" style="5" bestFit="1" customWidth="1"/>
    <col min="3" max="3" width="20.42578125" style="1" customWidth="1"/>
    <col min="4" max="4" width="34.5703125" style="1" customWidth="1"/>
    <col min="5" max="5" width="26.5703125" style="1" customWidth="1"/>
    <col min="6" max="6" width="25.5703125" style="1" customWidth="1"/>
    <col min="7" max="8" width="15.28515625" style="1" bestFit="1" customWidth="1"/>
    <col min="9" max="9" width="16.5703125" style="1" bestFit="1" customWidth="1"/>
    <col min="10" max="10" width="15.140625" style="1" bestFit="1" customWidth="1"/>
    <col min="11" max="12" width="16.5703125" style="1" bestFit="1" customWidth="1"/>
    <col min="13" max="14" width="11.42578125" style="1"/>
    <col min="15" max="15" width="16.5703125" style="1" bestFit="1" customWidth="1"/>
    <col min="16" max="16384" width="11.42578125" style="1"/>
  </cols>
  <sheetData>
    <row r="1" spans="1:15" ht="17.25" thickBot="1" x14ac:dyDescent="0.3">
      <c r="A1" s="22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5" ht="66" x14ac:dyDescent="0.25">
      <c r="A2" s="25" t="s">
        <v>0</v>
      </c>
      <c r="B2" s="26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7" t="s">
        <v>90</v>
      </c>
      <c r="J2" s="27" t="s">
        <v>91</v>
      </c>
      <c r="K2" s="27" t="s">
        <v>92</v>
      </c>
      <c r="L2" s="27" t="s">
        <v>85</v>
      </c>
      <c r="M2" s="27" t="s">
        <v>86</v>
      </c>
      <c r="N2" s="27" t="s">
        <v>87</v>
      </c>
      <c r="O2" s="27" t="s">
        <v>88</v>
      </c>
    </row>
    <row r="3" spans="1:15" ht="38.25" x14ac:dyDescent="0.25">
      <c r="A3" s="14" t="s">
        <v>8</v>
      </c>
      <c r="B3" s="15">
        <v>2013011000335</v>
      </c>
      <c r="C3" s="14" t="s">
        <v>9</v>
      </c>
      <c r="D3" s="2" t="s">
        <v>22</v>
      </c>
      <c r="E3" s="2" t="s">
        <v>24</v>
      </c>
      <c r="F3" s="2" t="s">
        <v>25</v>
      </c>
      <c r="G3" s="3">
        <v>42290</v>
      </c>
      <c r="H3" s="3">
        <v>43100</v>
      </c>
      <c r="I3" s="4">
        <v>429801397</v>
      </c>
      <c r="J3" s="4">
        <v>0</v>
      </c>
      <c r="K3" s="4">
        <v>0</v>
      </c>
      <c r="L3" s="13">
        <f>SUM(I3:I8)</f>
        <v>14000000000</v>
      </c>
      <c r="M3" s="13">
        <f>SUM(J3:J8)</f>
        <v>0</v>
      </c>
      <c r="N3" s="13">
        <f>SUM(K3:K8)</f>
        <v>0</v>
      </c>
      <c r="O3" s="13">
        <f>N3+M3+L3</f>
        <v>14000000000</v>
      </c>
    </row>
    <row r="4" spans="1:15" ht="25.5" x14ac:dyDescent="0.25">
      <c r="A4" s="14"/>
      <c r="B4" s="15"/>
      <c r="C4" s="14"/>
      <c r="D4" s="2" t="s">
        <v>22</v>
      </c>
      <c r="E4" s="2" t="s">
        <v>24</v>
      </c>
      <c r="F4" s="2" t="s">
        <v>26</v>
      </c>
      <c r="G4" s="3">
        <v>41640</v>
      </c>
      <c r="H4" s="3">
        <v>43100</v>
      </c>
      <c r="I4" s="4">
        <v>12439269116</v>
      </c>
      <c r="J4" s="4">
        <v>0</v>
      </c>
      <c r="K4" s="4">
        <v>0</v>
      </c>
      <c r="L4" s="14"/>
      <c r="M4" s="14"/>
      <c r="N4" s="14"/>
      <c r="O4" s="14"/>
    </row>
    <row r="5" spans="1:15" ht="63.75" x14ac:dyDescent="0.25">
      <c r="A5" s="14"/>
      <c r="B5" s="15"/>
      <c r="C5" s="14"/>
      <c r="D5" s="2" t="s">
        <v>23</v>
      </c>
      <c r="E5" s="2" t="s">
        <v>27</v>
      </c>
      <c r="F5" s="2" t="s">
        <v>28</v>
      </c>
      <c r="G5" s="3">
        <v>42370</v>
      </c>
      <c r="H5" s="3">
        <v>43100</v>
      </c>
      <c r="I5" s="4">
        <v>275282024</v>
      </c>
      <c r="J5" s="4">
        <v>0</v>
      </c>
      <c r="K5" s="4">
        <v>0</v>
      </c>
      <c r="L5" s="14"/>
      <c r="M5" s="14"/>
      <c r="N5" s="14"/>
      <c r="O5" s="14"/>
    </row>
    <row r="6" spans="1:15" ht="38.25" x14ac:dyDescent="0.25">
      <c r="A6" s="14"/>
      <c r="B6" s="15"/>
      <c r="C6" s="14"/>
      <c r="D6" s="2" t="s">
        <v>23</v>
      </c>
      <c r="E6" s="2" t="s">
        <v>27</v>
      </c>
      <c r="F6" s="2" t="s">
        <v>17</v>
      </c>
      <c r="G6" s="3">
        <v>42370</v>
      </c>
      <c r="H6" s="3">
        <v>43100</v>
      </c>
      <c r="I6" s="4">
        <v>740365441</v>
      </c>
      <c r="J6" s="4">
        <v>0</v>
      </c>
      <c r="K6" s="4">
        <v>0</v>
      </c>
      <c r="L6" s="14"/>
      <c r="M6" s="14"/>
      <c r="N6" s="14"/>
      <c r="O6" s="14"/>
    </row>
    <row r="7" spans="1:15" ht="38.25" x14ac:dyDescent="0.25">
      <c r="A7" s="14"/>
      <c r="B7" s="15"/>
      <c r="C7" s="14"/>
      <c r="D7" s="2" t="s">
        <v>23</v>
      </c>
      <c r="E7" s="2" t="s">
        <v>27</v>
      </c>
      <c r="F7" s="2" t="s">
        <v>29</v>
      </c>
      <c r="G7" s="3">
        <v>42370</v>
      </c>
      <c r="H7" s="3">
        <v>43100</v>
      </c>
      <c r="I7" s="4">
        <v>40000000</v>
      </c>
      <c r="J7" s="4">
        <v>0</v>
      </c>
      <c r="K7" s="4">
        <v>0</v>
      </c>
      <c r="L7" s="14"/>
      <c r="M7" s="14"/>
      <c r="N7" s="14"/>
      <c r="O7" s="14"/>
    </row>
    <row r="8" spans="1:15" ht="38.25" x14ac:dyDescent="0.25">
      <c r="A8" s="14"/>
      <c r="B8" s="15"/>
      <c r="C8" s="14"/>
      <c r="D8" s="2" t="s">
        <v>23</v>
      </c>
      <c r="E8" s="2" t="s">
        <v>27</v>
      </c>
      <c r="F8" s="2" t="s">
        <v>30</v>
      </c>
      <c r="G8" s="3">
        <v>42370</v>
      </c>
      <c r="H8" s="3">
        <v>43100</v>
      </c>
      <c r="I8" s="4">
        <v>75282022</v>
      </c>
      <c r="J8" s="4">
        <v>0</v>
      </c>
      <c r="K8" s="4">
        <v>0</v>
      </c>
      <c r="L8" s="14"/>
      <c r="M8" s="14"/>
      <c r="N8" s="14"/>
      <c r="O8" s="14"/>
    </row>
  </sheetData>
  <mergeCells count="8">
    <mergeCell ref="A1:O1"/>
    <mergeCell ref="O3:O8"/>
    <mergeCell ref="A3:A8"/>
    <mergeCell ref="B3:B8"/>
    <mergeCell ref="C3:C8"/>
    <mergeCell ref="N3:N8"/>
    <mergeCell ref="M3:M8"/>
    <mergeCell ref="L3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70" zoomScaleNormal="70" workbookViewId="0">
      <selection sqref="A1:O2"/>
    </sheetView>
  </sheetViews>
  <sheetFormatPr baseColWidth="10" defaultRowHeight="15" x14ac:dyDescent="0.25"/>
  <cols>
    <col min="1" max="1" width="24.140625" style="6" bestFit="1" customWidth="1"/>
    <col min="2" max="2" width="14" style="7" bestFit="1" customWidth="1"/>
    <col min="3" max="3" width="22.5703125" style="6" customWidth="1"/>
    <col min="4" max="4" width="23.85546875" style="6" customWidth="1"/>
    <col min="5" max="5" width="23.42578125" style="6" customWidth="1"/>
    <col min="6" max="6" width="21.28515625" style="6" customWidth="1"/>
    <col min="7" max="8" width="15.28515625" style="6" bestFit="1" customWidth="1"/>
    <col min="9" max="9" width="16.5703125" style="6" bestFit="1" customWidth="1"/>
    <col min="10" max="10" width="24.42578125" style="6" bestFit="1" customWidth="1"/>
    <col min="11" max="11" width="25.85546875" style="6" bestFit="1" customWidth="1"/>
    <col min="12" max="15" width="17" style="6" bestFit="1" customWidth="1"/>
    <col min="16" max="16384" width="11.42578125" style="6"/>
  </cols>
  <sheetData>
    <row r="1" spans="1:15" ht="17.25" thickBot="1" x14ac:dyDescent="0.3">
      <c r="A1" s="22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5" ht="49.5" x14ac:dyDescent="0.25">
      <c r="A2" s="25" t="s">
        <v>0</v>
      </c>
      <c r="B2" s="26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7" t="s">
        <v>90</v>
      </c>
      <c r="J2" s="27" t="s">
        <v>91</v>
      </c>
      <c r="K2" s="27" t="s">
        <v>92</v>
      </c>
      <c r="L2" s="27" t="s">
        <v>85</v>
      </c>
      <c r="M2" s="27" t="s">
        <v>86</v>
      </c>
      <c r="N2" s="27" t="s">
        <v>87</v>
      </c>
      <c r="O2" s="27" t="s">
        <v>88</v>
      </c>
    </row>
    <row r="3" spans="1:15" ht="38.25" x14ac:dyDescent="0.25">
      <c r="A3" s="17" t="s">
        <v>8</v>
      </c>
      <c r="B3" s="18">
        <v>2013011000335</v>
      </c>
      <c r="C3" s="17" t="s">
        <v>9</v>
      </c>
      <c r="D3" s="8" t="s">
        <v>22</v>
      </c>
      <c r="E3" s="8" t="s">
        <v>24</v>
      </c>
      <c r="F3" s="8" t="s">
        <v>25</v>
      </c>
      <c r="G3" s="9">
        <v>42290</v>
      </c>
      <c r="H3" s="9">
        <v>43100</v>
      </c>
      <c r="I3" s="10">
        <v>453471174</v>
      </c>
      <c r="J3" s="10">
        <v>0</v>
      </c>
      <c r="K3" s="10">
        <v>0</v>
      </c>
      <c r="L3" s="16">
        <f>SUM(I3:I8)</f>
        <v>14771000000</v>
      </c>
      <c r="M3" s="16">
        <f>SUM(J3:J8)</f>
        <v>0</v>
      </c>
      <c r="N3" s="16">
        <f>SUM(K3:K8)</f>
        <v>0</v>
      </c>
      <c r="O3" s="16">
        <f>N3+M3+L3</f>
        <v>14771000000</v>
      </c>
    </row>
    <row r="4" spans="1:15" ht="38.25" x14ac:dyDescent="0.25">
      <c r="A4" s="17"/>
      <c r="B4" s="18"/>
      <c r="C4" s="17"/>
      <c r="D4" s="8" t="s">
        <v>22</v>
      </c>
      <c r="E4" s="8" t="s">
        <v>24</v>
      </c>
      <c r="F4" s="8" t="s">
        <v>26</v>
      </c>
      <c r="G4" s="9">
        <v>41640</v>
      </c>
      <c r="H4" s="9">
        <v>43100</v>
      </c>
      <c r="I4" s="10">
        <v>13124317437</v>
      </c>
      <c r="J4" s="10">
        <v>0</v>
      </c>
      <c r="K4" s="10">
        <v>0</v>
      </c>
      <c r="L4" s="17"/>
      <c r="M4" s="17"/>
      <c r="N4" s="17"/>
      <c r="O4" s="17">
        <f t="shared" ref="O4:O14" si="0">N4+M4+L4</f>
        <v>0</v>
      </c>
    </row>
    <row r="5" spans="1:15" ht="76.5" x14ac:dyDescent="0.25">
      <c r="A5" s="17"/>
      <c r="B5" s="18"/>
      <c r="C5" s="17"/>
      <c r="D5" s="8" t="s">
        <v>23</v>
      </c>
      <c r="E5" s="8" t="s">
        <v>27</v>
      </c>
      <c r="F5" s="8" t="s">
        <v>28</v>
      </c>
      <c r="G5" s="9">
        <v>42370</v>
      </c>
      <c r="H5" s="9">
        <v>43100</v>
      </c>
      <c r="I5" s="10">
        <v>290442198</v>
      </c>
      <c r="J5" s="10">
        <v>0</v>
      </c>
      <c r="K5" s="10">
        <v>0</v>
      </c>
      <c r="L5" s="17"/>
      <c r="M5" s="17"/>
      <c r="N5" s="17"/>
      <c r="O5" s="17">
        <f t="shared" si="0"/>
        <v>0</v>
      </c>
    </row>
    <row r="6" spans="1:15" ht="76.5" x14ac:dyDescent="0.25">
      <c r="A6" s="17"/>
      <c r="B6" s="18"/>
      <c r="C6" s="17"/>
      <c r="D6" s="8" t="s">
        <v>23</v>
      </c>
      <c r="E6" s="8" t="s">
        <v>27</v>
      </c>
      <c r="F6" s="8" t="s">
        <v>17</v>
      </c>
      <c r="G6" s="9">
        <v>42370</v>
      </c>
      <c r="H6" s="9">
        <v>43100</v>
      </c>
      <c r="I6" s="10">
        <v>781138424</v>
      </c>
      <c r="J6" s="10">
        <v>0</v>
      </c>
      <c r="K6" s="10">
        <v>0</v>
      </c>
      <c r="L6" s="17"/>
      <c r="M6" s="17"/>
      <c r="N6" s="17"/>
      <c r="O6" s="17">
        <f t="shared" si="0"/>
        <v>0</v>
      </c>
    </row>
    <row r="7" spans="1:15" ht="76.5" x14ac:dyDescent="0.25">
      <c r="A7" s="17"/>
      <c r="B7" s="18"/>
      <c r="C7" s="17"/>
      <c r="D7" s="8" t="s">
        <v>23</v>
      </c>
      <c r="E7" s="8" t="s">
        <v>27</v>
      </c>
      <c r="F7" s="8" t="s">
        <v>29</v>
      </c>
      <c r="G7" s="9">
        <v>42370</v>
      </c>
      <c r="H7" s="9">
        <v>43100</v>
      </c>
      <c r="I7" s="10">
        <v>42202857</v>
      </c>
      <c r="J7" s="10">
        <v>0</v>
      </c>
      <c r="K7" s="10">
        <v>0</v>
      </c>
      <c r="L7" s="17"/>
      <c r="M7" s="17"/>
      <c r="N7" s="17"/>
      <c r="O7" s="17">
        <f t="shared" si="0"/>
        <v>0</v>
      </c>
    </row>
    <row r="8" spans="1:15" ht="76.5" x14ac:dyDescent="0.25">
      <c r="A8" s="17"/>
      <c r="B8" s="18"/>
      <c r="C8" s="17"/>
      <c r="D8" s="8" t="s">
        <v>23</v>
      </c>
      <c r="E8" s="8" t="s">
        <v>27</v>
      </c>
      <c r="F8" s="8" t="s">
        <v>30</v>
      </c>
      <c r="G8" s="9">
        <v>42370</v>
      </c>
      <c r="H8" s="9">
        <v>43100</v>
      </c>
      <c r="I8" s="10">
        <v>79427910</v>
      </c>
      <c r="J8" s="10">
        <v>0</v>
      </c>
      <c r="K8" s="10">
        <v>0</v>
      </c>
      <c r="L8" s="17"/>
      <c r="M8" s="17"/>
      <c r="N8" s="17"/>
      <c r="O8" s="17">
        <f t="shared" si="0"/>
        <v>0</v>
      </c>
    </row>
    <row r="9" spans="1:15" ht="63.75" x14ac:dyDescent="0.25">
      <c r="A9" s="17" t="s">
        <v>8</v>
      </c>
      <c r="B9" s="18">
        <v>2017011000074</v>
      </c>
      <c r="C9" s="17" t="s">
        <v>31</v>
      </c>
      <c r="D9" s="8" t="s">
        <v>33</v>
      </c>
      <c r="E9" s="8" t="s">
        <v>35</v>
      </c>
      <c r="F9" s="8" t="s">
        <v>36</v>
      </c>
      <c r="G9" s="9">
        <v>43101</v>
      </c>
      <c r="H9" s="9">
        <v>43465</v>
      </c>
      <c r="I9" s="10">
        <v>0</v>
      </c>
      <c r="J9" s="10">
        <v>0</v>
      </c>
      <c r="K9" s="10">
        <v>0</v>
      </c>
      <c r="L9" s="16">
        <f>SUM(I9:I13)</f>
        <v>0</v>
      </c>
      <c r="M9" s="16">
        <f>SUM(J9:J13)</f>
        <v>0</v>
      </c>
      <c r="N9" s="16">
        <f>SUM(K9:K13)</f>
        <v>0</v>
      </c>
      <c r="O9" s="16">
        <f t="shared" si="0"/>
        <v>0</v>
      </c>
    </row>
    <row r="10" spans="1:15" ht="63.75" x14ac:dyDescent="0.25">
      <c r="A10" s="17"/>
      <c r="B10" s="18"/>
      <c r="C10" s="17"/>
      <c r="D10" s="8" t="s">
        <v>33</v>
      </c>
      <c r="E10" s="8" t="s">
        <v>35</v>
      </c>
      <c r="F10" s="8" t="s">
        <v>37</v>
      </c>
      <c r="G10" s="9">
        <v>42736</v>
      </c>
      <c r="H10" s="9">
        <v>43100</v>
      </c>
      <c r="I10" s="10">
        <v>0</v>
      </c>
      <c r="J10" s="10">
        <v>0</v>
      </c>
      <c r="K10" s="10">
        <v>0</v>
      </c>
      <c r="L10" s="17"/>
      <c r="M10" s="17"/>
      <c r="N10" s="17"/>
      <c r="O10" s="17">
        <f t="shared" si="0"/>
        <v>0</v>
      </c>
    </row>
    <row r="11" spans="1:15" ht="76.5" x14ac:dyDescent="0.25">
      <c r="A11" s="17"/>
      <c r="B11" s="18"/>
      <c r="C11" s="17"/>
      <c r="D11" s="8" t="s">
        <v>33</v>
      </c>
      <c r="E11" s="8" t="s">
        <v>35</v>
      </c>
      <c r="F11" s="8" t="s">
        <v>38</v>
      </c>
      <c r="G11" s="9">
        <v>42736</v>
      </c>
      <c r="H11" s="9">
        <v>43462</v>
      </c>
      <c r="I11" s="10">
        <v>0</v>
      </c>
      <c r="J11" s="10">
        <v>0</v>
      </c>
      <c r="K11" s="10">
        <v>0</v>
      </c>
      <c r="L11" s="17"/>
      <c r="M11" s="17"/>
      <c r="N11" s="17"/>
      <c r="O11" s="17">
        <f t="shared" si="0"/>
        <v>0</v>
      </c>
    </row>
    <row r="12" spans="1:15" ht="63.75" customHeight="1" x14ac:dyDescent="0.25">
      <c r="A12" s="17"/>
      <c r="B12" s="18"/>
      <c r="C12" s="17"/>
      <c r="D12" s="8" t="s">
        <v>33</v>
      </c>
      <c r="E12" s="8" t="s">
        <v>35</v>
      </c>
      <c r="F12" s="8" t="s">
        <v>39</v>
      </c>
      <c r="G12" s="9">
        <v>42736</v>
      </c>
      <c r="H12" s="9">
        <v>43100</v>
      </c>
      <c r="I12" s="10">
        <v>0</v>
      </c>
      <c r="J12" s="10">
        <v>0</v>
      </c>
      <c r="K12" s="10">
        <v>0</v>
      </c>
      <c r="L12" s="17"/>
      <c r="M12" s="17"/>
      <c r="N12" s="17"/>
      <c r="O12" s="17">
        <f t="shared" si="0"/>
        <v>0</v>
      </c>
    </row>
    <row r="13" spans="1:15" ht="63.75" x14ac:dyDescent="0.25">
      <c r="A13" s="17"/>
      <c r="B13" s="18"/>
      <c r="C13" s="17"/>
      <c r="D13" s="8" t="s">
        <v>33</v>
      </c>
      <c r="E13" s="8" t="s">
        <v>35</v>
      </c>
      <c r="F13" s="8" t="s">
        <v>40</v>
      </c>
      <c r="G13" s="9">
        <v>42736</v>
      </c>
      <c r="H13" s="9">
        <v>43100</v>
      </c>
      <c r="I13" s="10">
        <v>0</v>
      </c>
      <c r="J13" s="10">
        <v>0</v>
      </c>
      <c r="K13" s="10">
        <v>0</v>
      </c>
      <c r="L13" s="17"/>
      <c r="M13" s="17"/>
      <c r="N13" s="17"/>
      <c r="O13" s="17">
        <f t="shared" si="0"/>
        <v>0</v>
      </c>
    </row>
    <row r="14" spans="1:15" ht="89.25" x14ac:dyDescent="0.25">
      <c r="A14" s="8" t="s">
        <v>8</v>
      </c>
      <c r="B14" s="11">
        <v>2017011000303</v>
      </c>
      <c r="C14" s="8" t="s">
        <v>32</v>
      </c>
      <c r="D14" s="8" t="s">
        <v>34</v>
      </c>
      <c r="E14" s="8" t="s">
        <v>41</v>
      </c>
      <c r="F14" s="8" t="s">
        <v>42</v>
      </c>
      <c r="G14" s="9">
        <v>42736</v>
      </c>
      <c r="H14" s="9">
        <v>43100</v>
      </c>
      <c r="I14" s="10">
        <v>0</v>
      </c>
      <c r="J14" s="10">
        <v>14771000000</v>
      </c>
      <c r="K14" s="10">
        <v>8021221520.3000002</v>
      </c>
      <c r="L14" s="12">
        <f>SUM(I14)</f>
        <v>0</v>
      </c>
      <c r="M14" s="12">
        <f>SUM(J14)</f>
        <v>14771000000</v>
      </c>
      <c r="N14" s="10">
        <f>SUM(K14)</f>
        <v>8021221520.3000002</v>
      </c>
      <c r="O14" s="12">
        <f t="shared" si="0"/>
        <v>22792221520.299999</v>
      </c>
    </row>
  </sheetData>
  <mergeCells count="15">
    <mergeCell ref="A1:O1"/>
    <mergeCell ref="O3:O8"/>
    <mergeCell ref="O9:O13"/>
    <mergeCell ref="N3:N8"/>
    <mergeCell ref="N9:N13"/>
    <mergeCell ref="A3:A8"/>
    <mergeCell ref="B3:B8"/>
    <mergeCell ref="C3:C8"/>
    <mergeCell ref="A9:A13"/>
    <mergeCell ref="B9:B13"/>
    <mergeCell ref="C9:C13"/>
    <mergeCell ref="M3:M8"/>
    <mergeCell ref="M9:M13"/>
    <mergeCell ref="L3:L8"/>
    <mergeCell ref="L9:L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1" width="32.85546875" style="6" customWidth="1"/>
    <col min="2" max="2" width="14" style="7" bestFit="1" customWidth="1"/>
    <col min="3" max="3" width="37.5703125" style="6" customWidth="1"/>
    <col min="4" max="4" width="28.140625" style="6" customWidth="1"/>
    <col min="5" max="5" width="28.28515625" style="6" customWidth="1"/>
    <col min="6" max="6" width="23.5703125" style="6" customWidth="1"/>
    <col min="7" max="8" width="15.28515625" style="6" bestFit="1" customWidth="1"/>
    <col min="9" max="9" width="24.85546875" style="6" bestFit="1" customWidth="1"/>
    <col min="10" max="10" width="26.85546875" style="6" bestFit="1" customWidth="1"/>
    <col min="11" max="11" width="28.7109375" style="6" bestFit="1" customWidth="1"/>
    <col min="12" max="15" width="19.7109375" style="6" bestFit="1" customWidth="1"/>
    <col min="16" max="16384" width="11.42578125" style="6"/>
  </cols>
  <sheetData>
    <row r="1" spans="1:15" ht="17.25" thickBot="1" x14ac:dyDescent="0.3">
      <c r="A1" s="22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5" ht="49.5" x14ac:dyDescent="0.25">
      <c r="A2" s="25" t="s">
        <v>0</v>
      </c>
      <c r="B2" s="26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7" t="s">
        <v>90</v>
      </c>
      <c r="J2" s="27" t="s">
        <v>91</v>
      </c>
      <c r="K2" s="27" t="s">
        <v>92</v>
      </c>
      <c r="L2" s="27" t="s">
        <v>85</v>
      </c>
      <c r="M2" s="27" t="s">
        <v>86</v>
      </c>
      <c r="N2" s="27" t="s">
        <v>87</v>
      </c>
      <c r="O2" s="27" t="s">
        <v>88</v>
      </c>
    </row>
    <row r="3" spans="1:15" ht="38.25" x14ac:dyDescent="0.25">
      <c r="A3" s="17" t="s">
        <v>8</v>
      </c>
      <c r="B3" s="18">
        <v>2017011000063</v>
      </c>
      <c r="C3" s="17" t="s">
        <v>43</v>
      </c>
      <c r="D3" s="8" t="s">
        <v>46</v>
      </c>
      <c r="E3" s="8" t="s">
        <v>35</v>
      </c>
      <c r="F3" s="8" t="s">
        <v>51</v>
      </c>
      <c r="G3" s="9">
        <v>43466</v>
      </c>
      <c r="H3" s="9">
        <v>43830</v>
      </c>
      <c r="I3" s="10">
        <v>0</v>
      </c>
      <c r="J3" s="10">
        <v>0</v>
      </c>
      <c r="K3" s="10">
        <v>0</v>
      </c>
      <c r="L3" s="19">
        <f>SUM(I3:I15)</f>
        <v>2271000000</v>
      </c>
      <c r="M3" s="19">
        <f>SUM(J3:J15)</f>
        <v>2271000000</v>
      </c>
      <c r="N3" s="19">
        <f>SUM(K3:K15)</f>
        <v>654339033</v>
      </c>
      <c r="O3" s="19">
        <f>N3+M3+L3</f>
        <v>5196339033</v>
      </c>
    </row>
    <row r="4" spans="1:15" ht="38.25" x14ac:dyDescent="0.25">
      <c r="A4" s="17"/>
      <c r="B4" s="18"/>
      <c r="C4" s="17"/>
      <c r="D4" s="8" t="s">
        <v>46</v>
      </c>
      <c r="E4" s="8" t="s">
        <v>35</v>
      </c>
      <c r="F4" s="8" t="s">
        <v>52</v>
      </c>
      <c r="G4" s="9">
        <v>43466</v>
      </c>
      <c r="H4" s="9">
        <v>43830</v>
      </c>
      <c r="I4" s="10">
        <v>0</v>
      </c>
      <c r="J4" s="10">
        <v>0</v>
      </c>
      <c r="K4" s="10">
        <v>0</v>
      </c>
      <c r="L4" s="20"/>
      <c r="M4" s="20"/>
      <c r="N4" s="20"/>
      <c r="O4" s="20"/>
    </row>
    <row r="5" spans="1:15" ht="38.25" x14ac:dyDescent="0.25">
      <c r="A5" s="17"/>
      <c r="B5" s="18"/>
      <c r="C5" s="17"/>
      <c r="D5" s="8" t="s">
        <v>46</v>
      </c>
      <c r="E5" s="8" t="s">
        <v>35</v>
      </c>
      <c r="F5" s="8" t="s">
        <v>53</v>
      </c>
      <c r="G5" s="9">
        <v>43466</v>
      </c>
      <c r="H5" s="9">
        <v>43830</v>
      </c>
      <c r="I5" s="10">
        <v>0</v>
      </c>
      <c r="J5" s="10">
        <v>0</v>
      </c>
      <c r="K5" s="10">
        <v>0</v>
      </c>
      <c r="L5" s="20"/>
      <c r="M5" s="20"/>
      <c r="N5" s="20"/>
      <c r="O5" s="20"/>
    </row>
    <row r="6" spans="1:15" ht="38.25" x14ac:dyDescent="0.25">
      <c r="A6" s="17"/>
      <c r="B6" s="18"/>
      <c r="C6" s="17"/>
      <c r="D6" s="8" t="s">
        <v>46</v>
      </c>
      <c r="E6" s="8" t="s">
        <v>35</v>
      </c>
      <c r="F6" s="8" t="s">
        <v>54</v>
      </c>
      <c r="G6" s="9">
        <v>43101</v>
      </c>
      <c r="H6" s="9">
        <v>43830</v>
      </c>
      <c r="I6" s="10">
        <v>227204171</v>
      </c>
      <c r="J6" s="10">
        <v>227204171</v>
      </c>
      <c r="K6" s="10">
        <v>0</v>
      </c>
      <c r="L6" s="20"/>
      <c r="M6" s="20"/>
      <c r="N6" s="20"/>
      <c r="O6" s="20"/>
    </row>
    <row r="7" spans="1:15" ht="63.75" x14ac:dyDescent="0.25">
      <c r="A7" s="17"/>
      <c r="B7" s="18"/>
      <c r="C7" s="17"/>
      <c r="D7" s="8" t="s">
        <v>46</v>
      </c>
      <c r="E7" s="8" t="s">
        <v>35</v>
      </c>
      <c r="F7" s="8" t="s">
        <v>55</v>
      </c>
      <c r="G7" s="9">
        <v>43191</v>
      </c>
      <c r="H7" s="9">
        <v>43830</v>
      </c>
      <c r="I7" s="10">
        <v>270403128</v>
      </c>
      <c r="J7" s="10">
        <v>270403128</v>
      </c>
      <c r="K7" s="10">
        <v>0</v>
      </c>
      <c r="L7" s="20"/>
      <c r="M7" s="20"/>
      <c r="N7" s="20"/>
      <c r="O7" s="20"/>
    </row>
    <row r="8" spans="1:15" ht="38.25" x14ac:dyDescent="0.25">
      <c r="A8" s="17"/>
      <c r="B8" s="18"/>
      <c r="C8" s="17"/>
      <c r="D8" s="8" t="s">
        <v>46</v>
      </c>
      <c r="E8" s="8" t="s">
        <v>35</v>
      </c>
      <c r="F8" s="8" t="s">
        <v>56</v>
      </c>
      <c r="G8" s="9">
        <v>43466</v>
      </c>
      <c r="H8" s="9">
        <v>44196</v>
      </c>
      <c r="I8" s="10">
        <v>0</v>
      </c>
      <c r="J8" s="10">
        <v>0</v>
      </c>
      <c r="K8" s="10">
        <v>0</v>
      </c>
      <c r="L8" s="20"/>
      <c r="M8" s="20"/>
      <c r="N8" s="20"/>
      <c r="O8" s="20"/>
    </row>
    <row r="9" spans="1:15" ht="51" x14ac:dyDescent="0.25">
      <c r="A9" s="17"/>
      <c r="B9" s="18"/>
      <c r="C9" s="17"/>
      <c r="D9" s="8" t="s">
        <v>46</v>
      </c>
      <c r="E9" s="8" t="s">
        <v>35</v>
      </c>
      <c r="F9" s="8" t="s">
        <v>57</v>
      </c>
      <c r="G9" s="9">
        <v>43466</v>
      </c>
      <c r="H9" s="9">
        <v>43830</v>
      </c>
      <c r="I9" s="10">
        <v>0</v>
      </c>
      <c r="J9" s="10">
        <v>0</v>
      </c>
      <c r="K9" s="10">
        <v>0</v>
      </c>
      <c r="L9" s="20"/>
      <c r="M9" s="20"/>
      <c r="N9" s="20"/>
      <c r="O9" s="20"/>
    </row>
    <row r="10" spans="1:15" ht="38.25" x14ac:dyDescent="0.25">
      <c r="A10" s="17"/>
      <c r="B10" s="18"/>
      <c r="C10" s="17"/>
      <c r="D10" s="8" t="s">
        <v>46</v>
      </c>
      <c r="E10" s="8" t="s">
        <v>35</v>
      </c>
      <c r="F10" s="8" t="s">
        <v>58</v>
      </c>
      <c r="G10" s="9">
        <v>43101</v>
      </c>
      <c r="H10" s="9">
        <v>43830</v>
      </c>
      <c r="I10" s="10">
        <v>227204171</v>
      </c>
      <c r="J10" s="10">
        <v>227204171</v>
      </c>
      <c r="K10" s="10">
        <v>0</v>
      </c>
      <c r="L10" s="20"/>
      <c r="M10" s="20"/>
      <c r="N10" s="20"/>
      <c r="O10" s="20"/>
    </row>
    <row r="11" spans="1:15" ht="38.25" x14ac:dyDescent="0.25">
      <c r="A11" s="17"/>
      <c r="B11" s="18"/>
      <c r="C11" s="17"/>
      <c r="D11" s="8" t="s">
        <v>46</v>
      </c>
      <c r="E11" s="8" t="s">
        <v>35</v>
      </c>
      <c r="F11" s="8" t="s">
        <v>59</v>
      </c>
      <c r="G11" s="9">
        <v>43101</v>
      </c>
      <c r="H11" s="9">
        <v>43830</v>
      </c>
      <c r="I11" s="10">
        <v>554408341</v>
      </c>
      <c r="J11" s="10">
        <v>554408341</v>
      </c>
      <c r="K11" s="10">
        <v>0</v>
      </c>
      <c r="L11" s="20"/>
      <c r="M11" s="20"/>
      <c r="N11" s="20"/>
      <c r="O11" s="20"/>
    </row>
    <row r="12" spans="1:15" ht="38.25" x14ac:dyDescent="0.25">
      <c r="A12" s="17"/>
      <c r="B12" s="18"/>
      <c r="C12" s="17"/>
      <c r="D12" s="8" t="s">
        <v>46</v>
      </c>
      <c r="E12" s="8" t="s">
        <v>35</v>
      </c>
      <c r="F12" s="8" t="s">
        <v>60</v>
      </c>
      <c r="G12" s="9">
        <v>43101</v>
      </c>
      <c r="H12" s="9">
        <v>43830</v>
      </c>
      <c r="I12" s="10">
        <v>227204171</v>
      </c>
      <c r="J12" s="10">
        <v>227204171</v>
      </c>
      <c r="K12" s="10">
        <v>0</v>
      </c>
      <c r="L12" s="20"/>
      <c r="M12" s="20"/>
      <c r="N12" s="20"/>
      <c r="O12" s="20"/>
    </row>
    <row r="13" spans="1:15" ht="51" x14ac:dyDescent="0.25">
      <c r="A13" s="17"/>
      <c r="B13" s="18"/>
      <c r="C13" s="17"/>
      <c r="D13" s="8" t="s">
        <v>47</v>
      </c>
      <c r="E13" s="8" t="s">
        <v>61</v>
      </c>
      <c r="F13" s="8" t="s">
        <v>62</v>
      </c>
      <c r="G13" s="9">
        <v>43101</v>
      </c>
      <c r="H13" s="9">
        <v>43830</v>
      </c>
      <c r="I13" s="10">
        <v>532519602</v>
      </c>
      <c r="J13" s="10">
        <v>532519602</v>
      </c>
      <c r="K13" s="10">
        <v>458037323</v>
      </c>
      <c r="L13" s="20"/>
      <c r="M13" s="20"/>
      <c r="N13" s="20"/>
      <c r="O13" s="20"/>
    </row>
    <row r="14" spans="1:15" ht="51" x14ac:dyDescent="0.25">
      <c r="A14" s="17"/>
      <c r="B14" s="18"/>
      <c r="C14" s="17"/>
      <c r="D14" s="8" t="s">
        <v>47</v>
      </c>
      <c r="E14" s="8" t="s">
        <v>61</v>
      </c>
      <c r="F14" s="8" t="s">
        <v>63</v>
      </c>
      <c r="G14" s="9">
        <v>43831</v>
      </c>
      <c r="H14" s="9">
        <v>44196</v>
      </c>
      <c r="I14" s="10">
        <v>0</v>
      </c>
      <c r="J14" s="10">
        <v>0</v>
      </c>
      <c r="K14" s="10">
        <v>0</v>
      </c>
      <c r="L14" s="20"/>
      <c r="M14" s="20"/>
      <c r="N14" s="20"/>
      <c r="O14" s="20"/>
    </row>
    <row r="15" spans="1:15" ht="51" x14ac:dyDescent="0.25">
      <c r="A15" s="17"/>
      <c r="B15" s="18"/>
      <c r="C15" s="17"/>
      <c r="D15" s="8" t="s">
        <v>47</v>
      </c>
      <c r="E15" s="8" t="s">
        <v>61</v>
      </c>
      <c r="F15" s="8" t="s">
        <v>64</v>
      </c>
      <c r="G15" s="9">
        <v>43101</v>
      </c>
      <c r="H15" s="9">
        <v>43465</v>
      </c>
      <c r="I15" s="10">
        <v>232056416</v>
      </c>
      <c r="J15" s="10">
        <v>232056416</v>
      </c>
      <c r="K15" s="10">
        <v>196301710</v>
      </c>
      <c r="L15" s="21"/>
      <c r="M15" s="21"/>
      <c r="N15" s="21"/>
      <c r="O15" s="21"/>
    </row>
    <row r="16" spans="1:15" ht="51" x14ac:dyDescent="0.25">
      <c r="A16" s="17" t="s">
        <v>8</v>
      </c>
      <c r="B16" s="18">
        <v>2017011000064</v>
      </c>
      <c r="C16" s="17" t="s">
        <v>44</v>
      </c>
      <c r="D16" s="8" t="s">
        <v>48</v>
      </c>
      <c r="E16" s="8" t="s">
        <v>65</v>
      </c>
      <c r="F16" s="8" t="s">
        <v>66</v>
      </c>
      <c r="G16" s="9">
        <v>43101</v>
      </c>
      <c r="H16" s="9">
        <v>44561</v>
      </c>
      <c r="I16" s="10">
        <v>517726872</v>
      </c>
      <c r="J16" s="10">
        <v>517726872</v>
      </c>
      <c r="K16" s="10">
        <v>502097141.77999997</v>
      </c>
      <c r="L16" s="19">
        <f>SUM(I16:I26)</f>
        <v>2671000000</v>
      </c>
      <c r="M16" s="19">
        <f>SUM(J16:J26)</f>
        <v>2671000000</v>
      </c>
      <c r="N16" s="19">
        <f>SUM(K16:K26)</f>
        <v>2590364799.6300001</v>
      </c>
      <c r="O16" s="19">
        <f>N16+L16+M16</f>
        <v>7932364799.6300001</v>
      </c>
    </row>
    <row r="17" spans="1:15" ht="51" x14ac:dyDescent="0.25">
      <c r="A17" s="17"/>
      <c r="B17" s="18"/>
      <c r="C17" s="17"/>
      <c r="D17" s="8" t="s">
        <v>48</v>
      </c>
      <c r="E17" s="8" t="s">
        <v>65</v>
      </c>
      <c r="F17" s="8" t="s">
        <v>67</v>
      </c>
      <c r="G17" s="9">
        <v>43101</v>
      </c>
      <c r="H17" s="9">
        <v>44561</v>
      </c>
      <c r="I17" s="10">
        <v>105898678</v>
      </c>
      <c r="J17" s="10">
        <v>105898678</v>
      </c>
      <c r="K17" s="10">
        <v>102701688.09999999</v>
      </c>
      <c r="L17" s="20"/>
      <c r="M17" s="20"/>
      <c r="N17" s="20"/>
      <c r="O17" s="20"/>
    </row>
    <row r="18" spans="1:15" ht="51" x14ac:dyDescent="0.25">
      <c r="A18" s="17"/>
      <c r="B18" s="18"/>
      <c r="C18" s="17"/>
      <c r="D18" s="8" t="s">
        <v>48</v>
      </c>
      <c r="E18" s="8" t="s">
        <v>65</v>
      </c>
      <c r="F18" s="8" t="s">
        <v>68</v>
      </c>
      <c r="G18" s="9">
        <v>43101</v>
      </c>
      <c r="H18" s="9">
        <v>44561</v>
      </c>
      <c r="I18" s="10">
        <v>517726872</v>
      </c>
      <c r="J18" s="10">
        <v>517726872</v>
      </c>
      <c r="K18" s="10">
        <v>502097141.77999997</v>
      </c>
      <c r="L18" s="20"/>
      <c r="M18" s="20"/>
      <c r="N18" s="20"/>
      <c r="O18" s="20"/>
    </row>
    <row r="19" spans="1:15" ht="51" x14ac:dyDescent="0.25">
      <c r="A19" s="17"/>
      <c r="B19" s="18"/>
      <c r="C19" s="17"/>
      <c r="D19" s="8" t="s">
        <v>48</v>
      </c>
      <c r="E19" s="8" t="s">
        <v>65</v>
      </c>
      <c r="F19" s="8" t="s">
        <v>69</v>
      </c>
      <c r="G19" s="9">
        <v>43101</v>
      </c>
      <c r="H19" s="9">
        <v>44561</v>
      </c>
      <c r="I19" s="10">
        <v>94132159</v>
      </c>
      <c r="J19" s="10">
        <v>94132159</v>
      </c>
      <c r="K19" s="10">
        <v>91290389.409999996</v>
      </c>
      <c r="L19" s="20"/>
      <c r="M19" s="20"/>
      <c r="N19" s="20"/>
      <c r="O19" s="20"/>
    </row>
    <row r="20" spans="1:15" ht="51" x14ac:dyDescent="0.25">
      <c r="A20" s="17"/>
      <c r="B20" s="18"/>
      <c r="C20" s="17"/>
      <c r="D20" s="8" t="s">
        <v>48</v>
      </c>
      <c r="E20" s="8" t="s">
        <v>65</v>
      </c>
      <c r="F20" s="8" t="s">
        <v>70</v>
      </c>
      <c r="G20" s="9">
        <v>43101</v>
      </c>
      <c r="H20" s="9">
        <v>44561</v>
      </c>
      <c r="I20" s="10">
        <v>94132159</v>
      </c>
      <c r="J20" s="10">
        <v>94132159</v>
      </c>
      <c r="K20" s="10">
        <v>91290389.409999996</v>
      </c>
      <c r="L20" s="20"/>
      <c r="M20" s="20"/>
      <c r="N20" s="20"/>
      <c r="O20" s="20"/>
    </row>
    <row r="21" spans="1:15" ht="51" x14ac:dyDescent="0.25">
      <c r="A21" s="17"/>
      <c r="B21" s="18"/>
      <c r="C21" s="17"/>
      <c r="D21" s="8" t="s">
        <v>48</v>
      </c>
      <c r="E21" s="8" t="s">
        <v>65</v>
      </c>
      <c r="F21" s="8" t="s">
        <v>71</v>
      </c>
      <c r="G21" s="9">
        <v>43101</v>
      </c>
      <c r="H21" s="9">
        <v>44561</v>
      </c>
      <c r="I21" s="10">
        <v>105898678</v>
      </c>
      <c r="J21" s="10">
        <v>105898678</v>
      </c>
      <c r="K21" s="10">
        <v>102701688.09999999</v>
      </c>
      <c r="L21" s="20"/>
      <c r="M21" s="20"/>
      <c r="N21" s="20"/>
      <c r="O21" s="20"/>
    </row>
    <row r="22" spans="1:15" ht="51" x14ac:dyDescent="0.25">
      <c r="A22" s="17"/>
      <c r="B22" s="18"/>
      <c r="C22" s="17"/>
      <c r="D22" s="8" t="s">
        <v>48</v>
      </c>
      <c r="E22" s="8" t="s">
        <v>65</v>
      </c>
      <c r="F22" s="8" t="s">
        <v>72</v>
      </c>
      <c r="G22" s="9">
        <v>43101</v>
      </c>
      <c r="H22" s="9">
        <v>44561</v>
      </c>
      <c r="I22" s="10">
        <v>741290749</v>
      </c>
      <c r="J22" s="10">
        <v>741290749</v>
      </c>
      <c r="K22" s="10">
        <v>718911816.63</v>
      </c>
      <c r="L22" s="20"/>
      <c r="M22" s="20"/>
      <c r="N22" s="20"/>
      <c r="O22" s="20"/>
    </row>
    <row r="23" spans="1:15" ht="51" x14ac:dyDescent="0.25">
      <c r="A23" s="17"/>
      <c r="B23" s="18"/>
      <c r="C23" s="17"/>
      <c r="D23" s="8" t="s">
        <v>48</v>
      </c>
      <c r="E23" s="8" t="s">
        <v>65</v>
      </c>
      <c r="F23" s="8" t="s">
        <v>73</v>
      </c>
      <c r="G23" s="9">
        <v>43101</v>
      </c>
      <c r="H23" s="9">
        <v>44561</v>
      </c>
      <c r="I23" s="10">
        <v>308871145</v>
      </c>
      <c r="J23" s="10">
        <v>308871145</v>
      </c>
      <c r="K23" s="10">
        <v>299546590.25999999</v>
      </c>
      <c r="L23" s="20"/>
      <c r="M23" s="20"/>
      <c r="N23" s="20"/>
      <c r="O23" s="20"/>
    </row>
    <row r="24" spans="1:15" ht="51" x14ac:dyDescent="0.25">
      <c r="A24" s="17"/>
      <c r="B24" s="18"/>
      <c r="C24" s="17"/>
      <c r="D24" s="8" t="s">
        <v>48</v>
      </c>
      <c r="E24" s="8" t="s">
        <v>65</v>
      </c>
      <c r="F24" s="8" t="s">
        <v>74</v>
      </c>
      <c r="G24" s="9">
        <v>43101</v>
      </c>
      <c r="H24" s="9">
        <v>44561</v>
      </c>
      <c r="I24" s="10">
        <v>123548458</v>
      </c>
      <c r="J24" s="10">
        <v>123548458</v>
      </c>
      <c r="K24" s="10">
        <v>119818636.09999999</v>
      </c>
      <c r="L24" s="20"/>
      <c r="M24" s="20"/>
      <c r="N24" s="20"/>
      <c r="O24" s="20"/>
    </row>
    <row r="25" spans="1:15" ht="51" x14ac:dyDescent="0.25">
      <c r="A25" s="17"/>
      <c r="B25" s="18"/>
      <c r="C25" s="17"/>
      <c r="D25" s="8" t="s">
        <v>48</v>
      </c>
      <c r="E25" s="8" t="s">
        <v>65</v>
      </c>
      <c r="F25" s="8" t="s">
        <v>75</v>
      </c>
      <c r="G25" s="9">
        <v>43451</v>
      </c>
      <c r="H25" s="9">
        <v>44561</v>
      </c>
      <c r="I25" s="10">
        <v>0</v>
      </c>
      <c r="J25" s="10">
        <v>0</v>
      </c>
      <c r="K25" s="10">
        <v>0</v>
      </c>
      <c r="L25" s="20"/>
      <c r="M25" s="20"/>
      <c r="N25" s="20"/>
      <c r="O25" s="20"/>
    </row>
    <row r="26" spans="1:15" ht="51" x14ac:dyDescent="0.25">
      <c r="A26" s="17"/>
      <c r="B26" s="18"/>
      <c r="C26" s="17"/>
      <c r="D26" s="8" t="s">
        <v>48</v>
      </c>
      <c r="E26" s="8" t="s">
        <v>65</v>
      </c>
      <c r="F26" s="8" t="s">
        <v>76</v>
      </c>
      <c r="G26" s="9">
        <v>43101</v>
      </c>
      <c r="H26" s="9">
        <v>44561</v>
      </c>
      <c r="I26" s="10">
        <v>61774230</v>
      </c>
      <c r="J26" s="10">
        <v>61774230</v>
      </c>
      <c r="K26" s="10">
        <v>59909318.060000002</v>
      </c>
      <c r="L26" s="21"/>
      <c r="M26" s="21"/>
      <c r="N26" s="21"/>
      <c r="O26" s="21"/>
    </row>
    <row r="27" spans="1:15" ht="76.5" x14ac:dyDescent="0.25">
      <c r="A27" s="17" t="s">
        <v>8</v>
      </c>
      <c r="B27" s="18">
        <v>2017011000065</v>
      </c>
      <c r="C27" s="17" t="s">
        <v>45</v>
      </c>
      <c r="D27" s="8" t="s">
        <v>49</v>
      </c>
      <c r="E27" s="8" t="s">
        <v>77</v>
      </c>
      <c r="F27" s="8" t="s">
        <v>78</v>
      </c>
      <c r="G27" s="9">
        <v>43101</v>
      </c>
      <c r="H27" s="9">
        <v>43465</v>
      </c>
      <c r="I27" s="10">
        <v>115000000</v>
      </c>
      <c r="J27" s="10">
        <v>214186330</v>
      </c>
      <c r="K27" s="10">
        <v>214186330</v>
      </c>
      <c r="L27" s="19">
        <f>SUM(I27:I32)</f>
        <v>1005000000</v>
      </c>
      <c r="M27" s="19">
        <f>SUM(J27:J32)</f>
        <v>1005000000</v>
      </c>
      <c r="N27" s="19">
        <f>SUM(K27:K32)</f>
        <v>1002215653.3099999</v>
      </c>
      <c r="O27" s="19">
        <f>N27+M27+L27</f>
        <v>3012215653.3099999</v>
      </c>
    </row>
    <row r="28" spans="1:15" ht="76.5" x14ac:dyDescent="0.25">
      <c r="A28" s="17"/>
      <c r="B28" s="18"/>
      <c r="C28" s="17"/>
      <c r="D28" s="8" t="s">
        <v>49</v>
      </c>
      <c r="E28" s="8" t="s">
        <v>77</v>
      </c>
      <c r="F28" s="8" t="s">
        <v>79</v>
      </c>
      <c r="G28" s="9">
        <v>43101</v>
      </c>
      <c r="H28" s="9">
        <v>43465</v>
      </c>
      <c r="I28" s="10">
        <v>100000000</v>
      </c>
      <c r="J28" s="10">
        <v>160000000</v>
      </c>
      <c r="K28" s="10">
        <v>160000000</v>
      </c>
      <c r="L28" s="20"/>
      <c r="M28" s="20"/>
      <c r="N28" s="20"/>
      <c r="O28" s="20"/>
    </row>
    <row r="29" spans="1:15" ht="76.5" x14ac:dyDescent="0.25">
      <c r="A29" s="17"/>
      <c r="B29" s="18"/>
      <c r="C29" s="17"/>
      <c r="D29" s="8" t="s">
        <v>49</v>
      </c>
      <c r="E29" s="8" t="s">
        <v>77</v>
      </c>
      <c r="F29" s="8" t="s">
        <v>80</v>
      </c>
      <c r="G29" s="9">
        <v>43101</v>
      </c>
      <c r="H29" s="9">
        <v>43465</v>
      </c>
      <c r="I29" s="10">
        <v>100000000</v>
      </c>
      <c r="J29" s="10">
        <v>160000000</v>
      </c>
      <c r="K29" s="10">
        <v>160000000</v>
      </c>
      <c r="L29" s="20"/>
      <c r="M29" s="20"/>
      <c r="N29" s="20"/>
      <c r="O29" s="20"/>
    </row>
    <row r="30" spans="1:15" ht="38.25" customHeight="1" x14ac:dyDescent="0.25">
      <c r="A30" s="17"/>
      <c r="B30" s="18"/>
      <c r="C30" s="17"/>
      <c r="D30" s="8" t="s">
        <v>50</v>
      </c>
      <c r="E30" s="8" t="s">
        <v>81</v>
      </c>
      <c r="F30" s="8" t="s">
        <v>82</v>
      </c>
      <c r="G30" s="9">
        <v>43101</v>
      </c>
      <c r="H30" s="9">
        <v>43465</v>
      </c>
      <c r="I30" s="10">
        <v>230000000</v>
      </c>
      <c r="J30" s="10">
        <v>206500000</v>
      </c>
      <c r="K30" s="10">
        <v>206500000</v>
      </c>
      <c r="L30" s="20"/>
      <c r="M30" s="20"/>
      <c r="N30" s="20"/>
      <c r="O30" s="20"/>
    </row>
    <row r="31" spans="1:15" ht="38.25" customHeight="1" x14ac:dyDescent="0.25">
      <c r="A31" s="17"/>
      <c r="B31" s="18"/>
      <c r="C31" s="17"/>
      <c r="D31" s="8" t="s">
        <v>50</v>
      </c>
      <c r="E31" s="8" t="s">
        <v>81</v>
      </c>
      <c r="F31" s="8" t="s">
        <v>83</v>
      </c>
      <c r="G31" s="9">
        <v>43101</v>
      </c>
      <c r="H31" s="9">
        <v>43465</v>
      </c>
      <c r="I31" s="10">
        <v>230000000</v>
      </c>
      <c r="J31" s="10">
        <v>136773749</v>
      </c>
      <c r="K31" s="10">
        <v>133989402.31</v>
      </c>
      <c r="L31" s="20"/>
      <c r="M31" s="20"/>
      <c r="N31" s="20"/>
      <c r="O31" s="20"/>
    </row>
    <row r="32" spans="1:15" ht="38.25" customHeight="1" x14ac:dyDescent="0.25">
      <c r="A32" s="17"/>
      <c r="B32" s="18"/>
      <c r="C32" s="17"/>
      <c r="D32" s="8" t="s">
        <v>50</v>
      </c>
      <c r="E32" s="8" t="s">
        <v>81</v>
      </c>
      <c r="F32" s="8" t="s">
        <v>84</v>
      </c>
      <c r="G32" s="9">
        <v>43101</v>
      </c>
      <c r="H32" s="9">
        <v>43465</v>
      </c>
      <c r="I32" s="10">
        <v>230000000</v>
      </c>
      <c r="J32" s="10">
        <v>127539921</v>
      </c>
      <c r="K32" s="10">
        <v>127539921</v>
      </c>
      <c r="L32" s="21"/>
      <c r="M32" s="21"/>
      <c r="N32" s="21"/>
      <c r="O32" s="21"/>
    </row>
    <row r="33" spans="1:15" ht="63.75" x14ac:dyDescent="0.25">
      <c r="A33" s="17" t="s">
        <v>8</v>
      </c>
      <c r="B33" s="18">
        <v>2017011000074</v>
      </c>
      <c r="C33" s="17" t="s">
        <v>31</v>
      </c>
      <c r="D33" s="8" t="s">
        <v>33</v>
      </c>
      <c r="E33" s="8" t="s">
        <v>35</v>
      </c>
      <c r="F33" s="8" t="s">
        <v>36</v>
      </c>
      <c r="G33" s="9">
        <v>43101</v>
      </c>
      <c r="H33" s="9">
        <v>43465</v>
      </c>
      <c r="I33" s="10">
        <v>0</v>
      </c>
      <c r="J33" s="10">
        <v>0</v>
      </c>
      <c r="K33" s="10">
        <v>0</v>
      </c>
      <c r="L33" s="19">
        <f>SUM(I33:I37)</f>
        <v>60000000</v>
      </c>
      <c r="M33" s="19">
        <f>SUM(J33:J37)</f>
        <v>60000000</v>
      </c>
      <c r="N33" s="19">
        <f>SUM(K33:K37)</f>
        <v>0</v>
      </c>
      <c r="O33" s="19">
        <f>N33+M33+L33</f>
        <v>120000000</v>
      </c>
    </row>
    <row r="34" spans="1:15" ht="63.75" x14ac:dyDescent="0.25">
      <c r="A34" s="17"/>
      <c r="B34" s="18"/>
      <c r="C34" s="17"/>
      <c r="D34" s="8" t="s">
        <v>33</v>
      </c>
      <c r="E34" s="8" t="s">
        <v>35</v>
      </c>
      <c r="F34" s="8" t="s">
        <v>37</v>
      </c>
      <c r="G34" s="9">
        <v>42736</v>
      </c>
      <c r="H34" s="9">
        <v>43100</v>
      </c>
      <c r="I34" s="10">
        <v>0</v>
      </c>
      <c r="J34" s="10">
        <v>0</v>
      </c>
      <c r="K34" s="10">
        <v>0</v>
      </c>
      <c r="L34" s="20"/>
      <c r="M34" s="20"/>
      <c r="N34" s="20"/>
      <c r="O34" s="20"/>
    </row>
    <row r="35" spans="1:15" ht="63.75" x14ac:dyDescent="0.25">
      <c r="A35" s="17"/>
      <c r="B35" s="18"/>
      <c r="C35" s="17"/>
      <c r="D35" s="8" t="s">
        <v>33</v>
      </c>
      <c r="E35" s="8" t="s">
        <v>35</v>
      </c>
      <c r="F35" s="8" t="s">
        <v>38</v>
      </c>
      <c r="G35" s="9">
        <v>42736</v>
      </c>
      <c r="H35" s="9">
        <v>43462</v>
      </c>
      <c r="I35" s="10">
        <v>60000000</v>
      </c>
      <c r="J35" s="10">
        <v>60000000</v>
      </c>
      <c r="K35" s="10">
        <v>0</v>
      </c>
      <c r="L35" s="20"/>
      <c r="M35" s="20"/>
      <c r="N35" s="20"/>
      <c r="O35" s="20"/>
    </row>
    <row r="36" spans="1:15" ht="51" x14ac:dyDescent="0.25">
      <c r="A36" s="17"/>
      <c r="B36" s="18"/>
      <c r="C36" s="17"/>
      <c r="D36" s="8" t="s">
        <v>33</v>
      </c>
      <c r="E36" s="8" t="s">
        <v>35</v>
      </c>
      <c r="F36" s="8" t="s">
        <v>39</v>
      </c>
      <c r="G36" s="9">
        <v>42736</v>
      </c>
      <c r="H36" s="9">
        <v>43100</v>
      </c>
      <c r="I36" s="10">
        <v>0</v>
      </c>
      <c r="J36" s="10">
        <v>0</v>
      </c>
      <c r="K36" s="10">
        <v>0</v>
      </c>
      <c r="L36" s="20"/>
      <c r="M36" s="20"/>
      <c r="N36" s="20"/>
      <c r="O36" s="20"/>
    </row>
    <row r="37" spans="1:15" ht="51" x14ac:dyDescent="0.25">
      <c r="A37" s="17"/>
      <c r="B37" s="18"/>
      <c r="C37" s="17"/>
      <c r="D37" s="8" t="s">
        <v>33</v>
      </c>
      <c r="E37" s="8" t="s">
        <v>35</v>
      </c>
      <c r="F37" s="8" t="s">
        <v>40</v>
      </c>
      <c r="G37" s="9">
        <v>42736</v>
      </c>
      <c r="H37" s="9">
        <v>43100</v>
      </c>
      <c r="I37" s="10">
        <v>0</v>
      </c>
      <c r="J37" s="10">
        <v>0</v>
      </c>
      <c r="K37" s="10">
        <v>0</v>
      </c>
      <c r="L37" s="21"/>
      <c r="M37" s="21"/>
      <c r="N37" s="21"/>
      <c r="O37" s="21"/>
    </row>
  </sheetData>
  <mergeCells count="29">
    <mergeCell ref="A1:O1"/>
    <mergeCell ref="O3:O15"/>
    <mergeCell ref="O16:O26"/>
    <mergeCell ref="O27:O32"/>
    <mergeCell ref="O33:O37"/>
    <mergeCell ref="M3:M15"/>
    <mergeCell ref="M16:M26"/>
    <mergeCell ref="M27:M32"/>
    <mergeCell ref="M33:M37"/>
    <mergeCell ref="L3:L15"/>
    <mergeCell ref="L16:L26"/>
    <mergeCell ref="L27:L32"/>
    <mergeCell ref="L33:L37"/>
    <mergeCell ref="N3:N15"/>
    <mergeCell ref="N16:N26"/>
    <mergeCell ref="N27:N32"/>
    <mergeCell ref="N33:N37"/>
    <mergeCell ref="A3:A15"/>
    <mergeCell ref="B3:B15"/>
    <mergeCell ref="C3:C15"/>
    <mergeCell ref="A16:A26"/>
    <mergeCell ref="B16:B26"/>
    <mergeCell ref="C16:C26"/>
    <mergeCell ref="A27:A32"/>
    <mergeCell ref="B27:B32"/>
    <mergeCell ref="C27:C32"/>
    <mergeCell ref="A33:A37"/>
    <mergeCell ref="B33:B37"/>
    <mergeCell ref="C33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2014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Pinzon Gonzalez - Pasante</dc:creator>
  <cp:lastModifiedBy>Juan Pablo Pinzon Gonzalez - Pasante</cp:lastModifiedBy>
  <dcterms:created xsi:type="dcterms:W3CDTF">2019-10-30T15:59:58Z</dcterms:created>
  <dcterms:modified xsi:type="dcterms:W3CDTF">2019-11-28T16:31:41Z</dcterms:modified>
</cp:coreProperties>
</file>